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9 месяцев 2022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<sst xmlns="http://schemas.openxmlformats.org/spreadsheetml/2006/main" count="91" uniqueCount="86">
  <si>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Наименование программы (подпрограммы),  мероприятия (с указанием порядкового номера)</t>
  </si>
  <si>
    <t>С начала текущего года</t>
  </si>
  <si>
    <t>Запланированный объем финансирования</t>
  </si>
  <si>
    <t>(тыс. руб.)</t>
  </si>
  <si>
    <t>Профинансировано</t>
  </si>
  <si>
    <t>% выполнения от годового плана</t>
  </si>
  <si>
    <t>Всего (согласно годовому плану)</t>
  </si>
  <si>
    <t>Федеральный бюджет</t>
  </si>
  <si>
    <t>Бюджет ЛО</t>
  </si>
  <si>
    <t>Бюджет ГМР</t>
  </si>
  <si>
    <t>Всего</t>
  </si>
  <si>
    <t xml:space="preserve">ИТОГО по </t>
  </si>
  <si>
    <t>Муниципальной программе</t>
  </si>
  <si>
    <t>Итого по  ПРОЕКТУ 1</t>
  </si>
  <si>
    <r>
      <t>Мероприятие 1.1</t>
    </r>
    <r>
      <rPr>
        <sz val="1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Благоустройство общественной территории за Домом Культуры по адресу : д. Сяськелево, д.10а, 2 этап</t>
    </r>
  </si>
  <si>
    <t>Итого по  ПРОЕКТУ 2</t>
  </si>
  <si>
    <t>"Содействие развитию инфраструктуры субъектов Российской Федерации (муниципальных образований)"</t>
  </si>
  <si>
    <r>
      <t>Мероприятие 1.1</t>
    </r>
    <r>
      <rPr>
        <sz val="1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  </r>
  </si>
  <si>
    <t>Итого по  ПРОЕКТУ 3</t>
  </si>
  <si>
    <r>
      <t>"</t>
    </r>
    <r>
      <rPr>
        <b/>
        <sz val="8"/>
        <color indexed="8"/>
        <rFont val="Times New Roman"/>
        <family val="1"/>
      </rPr>
      <t>Благоустройство сельских территорий"</t>
    </r>
  </si>
  <si>
    <t>Мероприятие 1.1</t>
  </si>
  <si>
    <t>Реализация комплекса мероприятий по борьбе с борщевиком Сосновского</t>
  </si>
  <si>
    <t>Итого по ПРОЕКТУ4</t>
  </si>
  <si>
    <t>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</si>
  <si>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</si>
  <si>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Итого по ПРОЕКТУ 5</t>
  </si>
  <si>
    <t>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</si>
  <si>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</si>
  <si>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Итого по ПРОЕКТУ 6</t>
  </si>
  <si>
    <t>"Спорт - норма жизни"</t>
  </si>
  <si>
    <t>Капитальный ремонт объектов физической культуры и спорта</t>
  </si>
  <si>
    <t>Капитальный ремонт хоккейного комплекса в д.Сяськелево Гатчинского района Ленинградской области</t>
  </si>
  <si>
    <t>ПРОЦЕССНАЯ ЧАСТЬ</t>
  </si>
  <si>
    <t>Итого по КОМПЛЕКСУ 1 ПРОЦЕССНЫХ МЕРОПРИЯТИЙ "Стимулирование экономической активности"</t>
  </si>
  <si>
    <t xml:space="preserve">Мероприятие 1.1 </t>
  </si>
  <si>
    <t>Мероприятия по развитию и поддержке предпринимательства</t>
  </si>
  <si>
    <t>Мероприятие 1.2</t>
  </si>
  <si>
    <t>Мероприятия по выполнению комплексных кадастровых работ</t>
  </si>
  <si>
    <t>Мероприятия по обеспечению первичных мер пожарной безопасности</t>
  </si>
  <si>
    <t>Мероприятия по профилактике терроризма и экстремизма</t>
  </si>
  <si>
    <t>Итого по КОМПЛЕКСУ 3 ПРОЦЕССНЫХ МЕРОПРИЯТИЙ</t>
  </si>
  <si>
    <t>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</si>
  <si>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</si>
  <si>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</si>
  <si>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Проведение мероприятий по организации уличного освещения</t>
  </si>
  <si>
    <t>Проведение мероприятий по озеленению территории поселения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</si>
  <si>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</si>
  <si>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</si>
  <si>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</si>
  <si>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Реализация мероприятий по обеспечению жильем молодых семей</t>
  </si>
  <si>
    <t>Итого по КОМПЛЕКСУ 4 ПРОЦЕССНЫХ МЕРОПРИЯТИЙ</t>
  </si>
  <si>
    <t>Мероприятия по обеспечению деятельности подведомственных учреждений культуры</t>
  </si>
  <si>
    <t>Мероприятия по обеспечению деятельности библиотек</t>
  </si>
  <si>
    <t>Проведение культурно-массовых мероприятий к праздничным и памятным датам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</si>
  <si>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</si>
  <si>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МКУК «Сяськелевский информационно-досуговый центр» Гатчинский р-н,д.Сяськелево,10а,приобретение книг и фотоаппарата</t>
  </si>
  <si>
    <t>Проведение мероприятий в области спорта и физической культуры</t>
  </si>
  <si>
    <t>Реализация комплекса мер по профилактике довеянного поведения молодежи и трудовой адаптации несовершеннолетних</t>
  </si>
  <si>
    <t>Организация и проведение культурно-массовых молодежных мероприятий</t>
  </si>
  <si>
    <t>Итого по КОМПЛЕКСУ 5 ПРОЦЕССНЫХ МЕРОПРИЯТИЙ "Развитие физической культуры, спорта и молодежной политики"</t>
  </si>
  <si>
    <t>Содержание и уборка автомобильных дорог</t>
  </si>
  <si>
    <t>Проведение мероприятий по обеспечению безопасности дорожного движения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</si>
  <si>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</si>
  <si>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Бюджет Сяськелевского сельского поселения</t>
  </si>
  <si>
    <t>Разработка проектно-сметной документации и ее экспертиза, проектно-изыскательские работы</t>
  </si>
  <si>
    <t>Ремонт автомобильных дорог общего пользования местного значения</t>
  </si>
  <si>
    <t>Обустройство автомобильной дороги  общего пользования местного значения  Проезд №1 от ул.Новоселки  до уч. №18 по ул.Полевой в д. Сяськелево Гатчинского района Ленинградской области в щебеночном исполнении</t>
  </si>
  <si>
    <t xml:space="preserve">Ремонт дворовой территории многоквартирного дома № 2/62
 в д. Тойворово
</t>
  </si>
  <si>
    <r>
      <rPr>
        <sz val="8"/>
        <color indexed="8"/>
        <rFont val="Times New Roman"/>
        <family val="1"/>
      </rPr>
      <t>Ремонт дворовой территории многоквартирного дома № 2/49 в д.Тойворово Гатчинского района Ленинградской области
Бездетко Т.В.</t>
    </r>
    <r>
      <rPr>
        <sz val="11"/>
        <color theme="1"/>
        <rFont val="Calibri"/>
        <family val="2"/>
      </rPr>
      <t xml:space="preserve">
</t>
    </r>
  </si>
  <si>
    <r>
      <rPr>
        <sz val="8"/>
        <color indexed="8"/>
        <rFont val="Times New Roman"/>
        <family val="1"/>
      </rPr>
      <t>Ремонт дворовой территории многоквартирного дома № 2/49 в д.Тойворово Гатчинского района Ленинградской области
Коняев С.В.</t>
    </r>
    <r>
      <rPr>
        <sz val="11"/>
        <color indexed="8"/>
        <rFont val="Times New Roman"/>
        <family val="1"/>
      </rPr>
      <t xml:space="preserve">
</t>
    </r>
  </si>
  <si>
    <t>Организация и проведения мероприятий по профилактике дорожно-транспортных  происшествий</t>
  </si>
  <si>
    <t>Федеральный проект "Жилье"</t>
  </si>
  <si>
    <t>Мероприятия по организации и содержанию мест захоронений</t>
  </si>
  <si>
    <t>ПРОЕКТНАЯ ЧАСТЬ</t>
  </si>
  <si>
    <t>Итого по КОМПЛЕКСУ 6 ПРОЦЕССНЫХ МЕРОПРИЯТИЙ Комплекс процессных мероприятий «Содержание и развитие сети автомобильных дорог местного значения"</t>
  </si>
  <si>
    <t>Строительство газопровода  высокого и низкого давления</t>
  </si>
  <si>
    <t>ИТОГО проектная часть</t>
  </si>
  <si>
    <t>итого процессные мероприятия</t>
  </si>
  <si>
    <r>
      <rPr>
        <sz val="12"/>
        <color indexed="8"/>
        <rFont val="Times New Roman"/>
        <family val="1"/>
      </rPr>
      <t>Итого</t>
    </r>
    <r>
      <rPr>
        <sz val="11"/>
        <color indexed="8"/>
        <rFont val="Times New Roman"/>
        <family val="1"/>
      </rPr>
      <t xml:space="preserve"> по</t>
    </r>
    <r>
      <rPr>
        <sz val="8"/>
        <color indexed="8"/>
        <rFont val="Times New Roman"/>
        <family val="1"/>
      </rPr>
      <t xml:space="preserve"> КОМПЛЕКСУ 2 ПРОЦЕССНЫХ МЕРОПРИЯТИЙ "Обеспечение безопасности на территории"</t>
    </r>
  </si>
  <si>
    <t>Исполнение Плана реализации муниципальной программы " Социально-экономическое развитие Сяськелевского сельского поселения Гатчинского муниципального района Ленинградской области "</t>
  </si>
  <si>
    <t>"Развитие культуры, организация праздничных мероприятий"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</si>
  <si>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</si>
  <si>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</si>
  <si>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Итого по КОМПЛЕКСУ 5 ПРОЦЕССНЫХ МЕРОПРИЯТИЙ " "Комплексное развитие сельских территорий"</t>
  </si>
  <si>
    <t>Мероприятия в области благоустройства</t>
  </si>
  <si>
    <t xml:space="preserve">Оперативный отчет о ходе реализации муниципальной программы Сяськелевского сельского поселения
 за 9 месяцев 2022 года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</si>
</sst>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thick"/>
      <top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/>
      <top/>
      <bottom style="medium"/>
    </border>
    <border>
      <left style="thick"/>
      <right/>
      <top/>
      <bottom/>
    </border>
    <border>
      <left/>
      <right style="medium"/>
      <top/>
      <bottom/>
    </border>
    <border>
      <left style="thick"/>
      <right style="thick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/>
      <right style="thick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6" xfId="0" applyFont="1" applyBorder="1" applyAlignment="1">
      <alignment/>
    </xf>
    <xf numFmtId="0" fontId="47" fillId="34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2" fontId="48" fillId="35" borderId="16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2" fontId="48" fillId="0" borderId="19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51" fillId="36" borderId="14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wrapText="1"/>
    </xf>
    <xf numFmtId="0" fontId="47" fillId="35" borderId="15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2" fontId="47" fillId="35" borderId="20" xfId="0" applyNumberFormat="1" applyFont="1" applyFill="1" applyBorder="1" applyAlignment="1">
      <alignment horizontal="center" vertical="center" wrapText="1"/>
    </xf>
    <xf numFmtId="2" fontId="48" fillId="0" borderId="21" xfId="0" applyNumberFormat="1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49" fillId="0" borderId="21" xfId="0" applyFont="1" applyBorder="1" applyAlignment="1">
      <alignment wrapText="1"/>
    </xf>
    <xf numFmtId="0" fontId="0" fillId="0" borderId="0" xfId="0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7" fillId="35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35" borderId="21" xfId="0" applyFont="1" applyFill="1" applyBorder="1" applyAlignment="1">
      <alignment wrapText="1"/>
    </xf>
    <xf numFmtId="164" fontId="48" fillId="0" borderId="11" xfId="0" applyNumberFormat="1" applyFont="1" applyBorder="1" applyAlignment="1">
      <alignment horizontal="center" vertical="center" wrapText="1"/>
    </xf>
    <xf numFmtId="164" fontId="48" fillId="0" borderId="19" xfId="0" applyNumberFormat="1" applyFont="1" applyBorder="1" applyAlignment="1">
      <alignment horizontal="center" vertical="center" wrapText="1"/>
    </xf>
    <xf numFmtId="164" fontId="48" fillId="0" borderId="16" xfId="0" applyNumberFormat="1" applyFont="1" applyBorder="1" applyAlignment="1">
      <alignment horizontal="center" vertical="center" wrapText="1"/>
    </xf>
    <xf numFmtId="164" fontId="47" fillId="35" borderId="19" xfId="0" applyNumberFormat="1" applyFont="1" applyFill="1" applyBorder="1" applyAlignment="1">
      <alignment horizontal="center" vertical="center" wrapText="1"/>
    </xf>
    <xf numFmtId="164" fontId="48" fillId="35" borderId="19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164" fontId="53" fillId="0" borderId="16" xfId="0" applyNumberFormat="1" applyFont="1" applyBorder="1" applyAlignment="1">
      <alignment horizontal="center"/>
    </xf>
    <xf numFmtId="164" fontId="53" fillId="35" borderId="16" xfId="0" applyNumberFormat="1" applyFont="1" applyFill="1" applyBorder="1" applyAlignment="1">
      <alignment horizontal="center"/>
    </xf>
    <xf numFmtId="164" fontId="38" fillId="36" borderId="16" xfId="0" applyNumberFormat="1" applyFont="1" applyFill="1" applyBorder="1" applyAlignment="1">
      <alignment/>
    </xf>
    <xf numFmtId="4" fontId="47" fillId="35" borderId="19" xfId="0" applyNumberFormat="1" applyFont="1" applyFill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4" fontId="48" fillId="35" borderId="19" xfId="0" applyNumberFormat="1" applyFont="1" applyFill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/>
    </xf>
    <xf numFmtId="4" fontId="47" fillId="35" borderId="22" xfId="0" applyNumberFormat="1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Border="1" applyAlignment="1">
      <alignment horizontal="center"/>
    </xf>
    <xf numFmtId="4" fontId="53" fillId="0" borderId="16" xfId="0" applyNumberFormat="1" applyFont="1" applyFill="1" applyBorder="1" applyAlignment="1">
      <alignment horizontal="center"/>
    </xf>
    <xf numFmtId="4" fontId="53" fillId="35" borderId="16" xfId="0" applyNumberFormat="1" applyFont="1" applyFill="1" applyBorder="1" applyAlignment="1">
      <alignment horizontal="center"/>
    </xf>
    <xf numFmtId="4" fontId="38" fillId="36" borderId="16" xfId="0" applyNumberFormat="1" applyFont="1" applyFill="1" applyBorder="1" applyAlignment="1">
      <alignment/>
    </xf>
    <xf numFmtId="4" fontId="38" fillId="0" borderId="16" xfId="0" applyNumberFormat="1" applyFont="1" applyFill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2" fontId="47" fillId="33" borderId="35" xfId="0" applyNumberFormat="1" applyFont="1" applyFill="1" applyBorder="1" applyAlignment="1">
      <alignment horizontal="center" vertical="center" wrapText="1"/>
    </xf>
    <xf numFmtId="2" fontId="47" fillId="33" borderId="14" xfId="0" applyNumberFormat="1" applyFont="1" applyFill="1" applyBorder="1" applyAlignment="1">
      <alignment horizontal="center" vertical="center" wrapText="1"/>
    </xf>
    <xf numFmtId="2" fontId="47" fillId="33" borderId="36" xfId="0" applyNumberFormat="1" applyFont="1" applyFill="1" applyBorder="1" applyAlignment="1">
      <alignment horizontal="center" vertical="center" wrapText="1"/>
    </xf>
    <xf numFmtId="2" fontId="47" fillId="33" borderId="37" xfId="0" applyNumberFormat="1" applyFont="1" applyFill="1" applyBorder="1" applyAlignment="1">
      <alignment horizontal="center" vertical="center" wrapText="1"/>
    </xf>
    <xf numFmtId="2" fontId="47" fillId="0" borderId="32" xfId="0" applyNumberFormat="1" applyFont="1" applyFill="1" applyBorder="1" applyAlignment="1">
      <alignment horizontal="center" vertical="center" wrapText="1"/>
    </xf>
    <xf numFmtId="2" fontId="47" fillId="0" borderId="33" xfId="0" applyNumberFormat="1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164" fontId="47" fillId="33" borderId="32" xfId="0" applyNumberFormat="1" applyFont="1" applyFill="1" applyBorder="1" applyAlignment="1">
      <alignment horizontal="center" vertical="center" wrapText="1"/>
    </xf>
    <xf numFmtId="164" fontId="47" fillId="33" borderId="33" xfId="0" applyNumberFormat="1" applyFont="1" applyFill="1" applyBorder="1" applyAlignment="1">
      <alignment horizontal="center" vertical="center" wrapText="1"/>
    </xf>
    <xf numFmtId="2" fontId="47" fillId="34" borderId="36" xfId="0" applyNumberFormat="1" applyFont="1" applyFill="1" applyBorder="1" applyAlignment="1">
      <alignment horizontal="center" vertical="center" wrapText="1"/>
    </xf>
    <xf numFmtId="2" fontId="47" fillId="34" borderId="37" xfId="0" applyNumberFormat="1" applyFont="1" applyFill="1" applyBorder="1" applyAlignment="1">
      <alignment horizontal="center" vertical="center" wrapText="1"/>
    </xf>
    <xf numFmtId="2" fontId="47" fillId="0" borderId="36" xfId="0" applyNumberFormat="1" applyFont="1" applyFill="1" applyBorder="1" applyAlignment="1">
      <alignment horizontal="center" vertical="center" wrapText="1"/>
    </xf>
    <xf numFmtId="2" fontId="47" fillId="0" borderId="37" xfId="0" applyNumberFormat="1" applyFont="1" applyFill="1" applyBorder="1" applyAlignment="1">
      <alignment horizontal="center" vertical="center" wrapText="1"/>
    </xf>
    <xf numFmtId="2" fontId="47" fillId="34" borderId="39" xfId="0" applyNumberFormat="1" applyFont="1" applyFill="1" applyBorder="1" applyAlignment="1">
      <alignment horizontal="center" vertical="center" wrapText="1"/>
    </xf>
    <xf numFmtId="2" fontId="47" fillId="0" borderId="39" xfId="0" applyNumberFormat="1" applyFont="1" applyFill="1" applyBorder="1" applyAlignment="1">
      <alignment horizontal="center" vertical="center" wrapText="1"/>
    </xf>
    <xf numFmtId="4" fontId="48" fillId="34" borderId="36" xfId="0" applyNumberFormat="1" applyFont="1" applyFill="1" applyBorder="1" applyAlignment="1">
      <alignment horizontal="center" vertical="center" wrapText="1"/>
    </xf>
    <xf numFmtId="4" fontId="48" fillId="34" borderId="37" xfId="0" applyNumberFormat="1" applyFont="1" applyFill="1" applyBorder="1" applyAlignment="1">
      <alignment horizontal="center" vertical="center" wrapText="1"/>
    </xf>
    <xf numFmtId="164" fontId="48" fillId="34" borderId="36" xfId="0" applyNumberFormat="1" applyFont="1" applyFill="1" applyBorder="1" applyAlignment="1">
      <alignment horizontal="center" vertical="center" wrapText="1"/>
    </xf>
    <xf numFmtId="164" fontId="48" fillId="34" borderId="37" xfId="0" applyNumberFormat="1" applyFont="1" applyFill="1" applyBorder="1" applyAlignment="1">
      <alignment horizontal="center" vertical="center" wrapText="1"/>
    </xf>
    <xf numFmtId="2" fontId="48" fillId="34" borderId="37" xfId="0" applyNumberFormat="1" applyFont="1" applyFill="1" applyBorder="1" applyAlignment="1">
      <alignment horizontal="center" vertical="center" wrapText="1"/>
    </xf>
    <xf numFmtId="2" fontId="48" fillId="34" borderId="39" xfId="0" applyNumberFormat="1" applyFont="1" applyFill="1" applyBorder="1" applyAlignment="1">
      <alignment horizontal="center" vertical="center" wrapText="1"/>
    </xf>
    <xf numFmtId="164" fontId="48" fillId="34" borderId="39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center" wrapText="1"/>
    </xf>
    <xf numFmtId="164" fontId="48" fillId="0" borderId="16" xfId="0" applyNumberFormat="1" applyFont="1" applyBorder="1" applyAlignment="1">
      <alignment horizontal="center" vertical="center" wrapText="1"/>
    </xf>
    <xf numFmtId="2" fontId="48" fillId="0" borderId="37" xfId="0" applyNumberFormat="1" applyFont="1" applyBorder="1" applyAlignment="1">
      <alignment horizontal="center" vertical="center" wrapText="1"/>
    </xf>
    <xf numFmtId="2" fontId="48" fillId="0" borderId="39" xfId="0" applyNumberFormat="1" applyFont="1" applyBorder="1" applyAlignment="1">
      <alignment horizontal="center" vertical="center" wrapText="1"/>
    </xf>
    <xf numFmtId="2" fontId="48" fillId="0" borderId="37" xfId="0" applyNumberFormat="1" applyFont="1" applyFill="1" applyBorder="1" applyAlignment="1">
      <alignment horizontal="center" vertical="center" wrapText="1"/>
    </xf>
    <xf numFmtId="2" fontId="48" fillId="0" borderId="39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164" fontId="48" fillId="0" borderId="37" xfId="0" applyNumberFormat="1" applyFont="1" applyBorder="1" applyAlignment="1">
      <alignment horizontal="center" vertical="center" wrapText="1"/>
    </xf>
    <xf numFmtId="164" fontId="48" fillId="0" borderId="39" xfId="0" applyNumberFormat="1" applyFont="1" applyBorder="1" applyAlignment="1">
      <alignment horizontal="center" vertical="center" wrapText="1"/>
    </xf>
    <xf numFmtId="2" fontId="50" fillId="36" borderId="36" xfId="0" applyNumberFormat="1" applyFont="1" applyFill="1" applyBorder="1" applyAlignment="1">
      <alignment horizontal="center" vertical="center" wrapText="1"/>
    </xf>
    <xf numFmtId="2" fontId="50" fillId="36" borderId="37" xfId="0" applyNumberFormat="1" applyFont="1" applyFill="1" applyBorder="1" applyAlignment="1">
      <alignment horizontal="center" vertical="center" wrapText="1"/>
    </xf>
    <xf numFmtId="2" fontId="50" fillId="36" borderId="39" xfId="0" applyNumberFormat="1" applyFont="1" applyFill="1" applyBorder="1" applyAlignment="1">
      <alignment horizontal="center" vertical="center" wrapText="1"/>
    </xf>
    <xf numFmtId="2" fontId="48" fillId="0" borderId="36" xfId="0" applyNumberFormat="1" applyFont="1" applyBorder="1" applyAlignment="1">
      <alignment horizontal="center" vertical="center" wrapText="1"/>
    </xf>
    <xf numFmtId="2" fontId="48" fillId="0" borderId="36" xfId="0" applyNumberFormat="1" applyFont="1" applyFill="1" applyBorder="1" applyAlignment="1">
      <alignment horizontal="center" vertical="center" wrapText="1"/>
    </xf>
    <xf numFmtId="164" fontId="50" fillId="36" borderId="36" xfId="0" applyNumberFormat="1" applyFont="1" applyFill="1" applyBorder="1" applyAlignment="1">
      <alignment horizontal="center" vertical="center" wrapText="1"/>
    </xf>
    <xf numFmtId="164" fontId="50" fillId="36" borderId="37" xfId="0" applyNumberFormat="1" applyFont="1" applyFill="1" applyBorder="1" applyAlignment="1">
      <alignment horizontal="center" vertical="center" wrapText="1"/>
    </xf>
    <xf numFmtId="164" fontId="50" fillId="36" borderId="39" xfId="0" applyNumberFormat="1" applyFont="1" applyFill="1" applyBorder="1" applyAlignment="1">
      <alignment horizontal="center" vertical="center" wrapText="1"/>
    </xf>
    <xf numFmtId="164" fontId="48" fillId="0" borderId="36" xfId="0" applyNumberFormat="1" applyFont="1" applyBorder="1" applyAlignment="1">
      <alignment horizontal="center" vertical="center" wrapText="1"/>
    </xf>
    <xf numFmtId="4" fontId="47" fillId="35" borderId="16" xfId="0" applyNumberFormat="1" applyFont="1" applyFill="1" applyBorder="1" applyAlignment="1">
      <alignment horizontal="center" vertical="center" wrapText="1"/>
    </xf>
    <xf numFmtId="4" fontId="47" fillId="35" borderId="19" xfId="0" applyNumberFormat="1" applyFont="1" applyFill="1" applyBorder="1" applyAlignment="1">
      <alignment horizontal="center" vertical="center" wrapText="1"/>
    </xf>
    <xf numFmtId="4" fontId="47" fillId="35" borderId="37" xfId="0" applyNumberFormat="1" applyFont="1" applyFill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4" fontId="12" fillId="35" borderId="43" xfId="0" applyNumberFormat="1" applyFont="1" applyFill="1" applyBorder="1" applyAlignment="1">
      <alignment horizontal="center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2" fontId="47" fillId="35" borderId="16" xfId="0" applyNumberFormat="1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164" fontId="47" fillId="35" borderId="37" xfId="0" applyNumberFormat="1" applyFont="1" applyFill="1" applyBorder="1" applyAlignment="1">
      <alignment horizontal="center" vertical="center" wrapText="1"/>
    </xf>
    <xf numFmtId="164" fontId="12" fillId="35" borderId="16" xfId="0" applyNumberFormat="1" applyFont="1" applyFill="1" applyBorder="1" applyAlignment="1">
      <alignment horizontal="center" vertical="center" wrapText="1"/>
    </xf>
    <xf numFmtId="4" fontId="48" fillId="0" borderId="44" xfId="0" applyNumberFormat="1" applyFont="1" applyBorder="1" applyAlignment="1">
      <alignment horizontal="center" vertical="center" wrapText="1"/>
    </xf>
    <xf numFmtId="164" fontId="48" fillId="0" borderId="44" xfId="0" applyNumberFormat="1" applyFont="1" applyBorder="1" applyAlignment="1">
      <alignment horizontal="center" vertical="center" wrapText="1"/>
    </xf>
    <xf numFmtId="4" fontId="48" fillId="0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3">
      <selection activeCell="B8" sqref="B8:F8"/>
    </sheetView>
  </sheetViews>
  <sheetFormatPr defaultColWidth="9.140625" defaultRowHeight="15"/>
  <cols>
    <col min="1" max="1" width="20.00390625" style="0" customWidth="1"/>
    <col min="2" max="3" width="10.140625" style="0" customWidth="1"/>
    <col min="4" max="4" width="11.00390625" style="0" customWidth="1"/>
    <col min="5" max="5" width="10.00390625" style="0" customWidth="1"/>
    <col min="6" max="6" width="10.7109375" style="44" customWidth="1"/>
    <col min="7" max="7" width="10.28125" style="0" customWidth="1"/>
    <col min="8" max="8" width="11.28125" style="0" customWidth="1"/>
    <col min="9" max="9" width="10.7109375" style="0" customWidth="1"/>
  </cols>
  <sheetData>
    <row r="1" spans="1:12" ht="48.75" customHeight="1">
      <c r="A1" s="95" t="s">
        <v>85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4" spans="1:12" ht="38.25" customHeight="1">
      <c r="A4" s="97" t="s">
        <v>79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ht="15" thickBot="1"/>
    <row r="6" spans="1:12" ht="21" customHeight="1" thickBot="1" thickTop="1">
      <c r="A6" s="78" t="s">
        <v>0</v>
      </c>
      <c r="B6" s="81" t="s">
        <v>1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1:12" ht="14.25">
      <c r="A7" s="79"/>
      <c r="B7" s="84" t="s">
        <v>2</v>
      </c>
      <c r="C7" s="85"/>
      <c r="D7" s="85"/>
      <c r="E7" s="85"/>
      <c r="F7" s="86"/>
      <c r="G7" s="84" t="s">
        <v>4</v>
      </c>
      <c r="H7" s="85"/>
      <c r="I7" s="85"/>
      <c r="J7" s="85"/>
      <c r="K7" s="90"/>
      <c r="L7" s="92" t="s">
        <v>5</v>
      </c>
    </row>
    <row r="8" spans="1:12" ht="15" thickBot="1">
      <c r="A8" s="79"/>
      <c r="B8" s="87" t="s">
        <v>3</v>
      </c>
      <c r="C8" s="88"/>
      <c r="D8" s="88"/>
      <c r="E8" s="88"/>
      <c r="F8" s="89"/>
      <c r="G8" s="87" t="s">
        <v>3</v>
      </c>
      <c r="H8" s="88"/>
      <c r="I8" s="88"/>
      <c r="J8" s="88"/>
      <c r="K8" s="91"/>
      <c r="L8" s="93"/>
    </row>
    <row r="9" spans="1:12" ht="51" thickBot="1">
      <c r="A9" s="80"/>
      <c r="B9" s="2" t="s">
        <v>6</v>
      </c>
      <c r="C9" s="3" t="s">
        <v>7</v>
      </c>
      <c r="D9" s="3" t="s">
        <v>8</v>
      </c>
      <c r="E9" s="3" t="s">
        <v>9</v>
      </c>
      <c r="F9" s="45" t="s">
        <v>63</v>
      </c>
      <c r="G9" s="2" t="s">
        <v>10</v>
      </c>
      <c r="H9" s="3" t="s">
        <v>7</v>
      </c>
      <c r="I9" s="3" t="s">
        <v>8</v>
      </c>
      <c r="J9" s="3" t="s">
        <v>9</v>
      </c>
      <c r="K9" s="3" t="s">
        <v>63</v>
      </c>
      <c r="L9" s="94"/>
    </row>
    <row r="10" spans="1:12" ht="14.25">
      <c r="A10" s="104">
        <v>1</v>
      </c>
      <c r="B10" s="105">
        <v>2</v>
      </c>
      <c r="C10" s="108">
        <v>3</v>
      </c>
      <c r="D10" s="108">
        <v>4</v>
      </c>
      <c r="E10" s="108">
        <v>5</v>
      </c>
      <c r="F10" s="111">
        <v>6</v>
      </c>
      <c r="G10" s="105">
        <v>7</v>
      </c>
      <c r="H10" s="108">
        <v>8</v>
      </c>
      <c r="I10" s="108">
        <v>9</v>
      </c>
      <c r="J10" s="108">
        <v>10</v>
      </c>
      <c r="K10" s="108">
        <v>11</v>
      </c>
      <c r="L10" s="1"/>
    </row>
    <row r="11" spans="1:12" ht="14.25">
      <c r="A11" s="79"/>
      <c r="B11" s="106"/>
      <c r="C11" s="109"/>
      <c r="D11" s="109"/>
      <c r="E11" s="109"/>
      <c r="F11" s="112"/>
      <c r="G11" s="106"/>
      <c r="H11" s="109"/>
      <c r="I11" s="109"/>
      <c r="J11" s="109"/>
      <c r="K11" s="109"/>
      <c r="L11" s="1">
        <v>12</v>
      </c>
    </row>
    <row r="12" spans="1:12" ht="15" thickBot="1">
      <c r="A12" s="80"/>
      <c r="B12" s="107"/>
      <c r="C12" s="110"/>
      <c r="D12" s="110"/>
      <c r="E12" s="110"/>
      <c r="F12" s="113"/>
      <c r="G12" s="107"/>
      <c r="H12" s="110"/>
      <c r="I12" s="110"/>
      <c r="J12" s="110"/>
      <c r="K12" s="110"/>
      <c r="L12" s="4"/>
    </row>
    <row r="13" spans="1:12" ht="14.25">
      <c r="A13" s="5" t="s">
        <v>11</v>
      </c>
      <c r="B13" s="98">
        <f aca="true" t="shared" si="0" ref="B13:G13">B40+B91</f>
        <v>45840.19111</v>
      </c>
      <c r="C13" s="100">
        <f t="shared" si="0"/>
        <v>3115.67</v>
      </c>
      <c r="D13" s="100">
        <f t="shared" si="0"/>
        <v>15718.33</v>
      </c>
      <c r="E13" s="100">
        <f t="shared" si="0"/>
        <v>748.78</v>
      </c>
      <c r="F13" s="102">
        <f t="shared" si="0"/>
        <v>26257.41111</v>
      </c>
      <c r="G13" s="98">
        <f t="shared" si="0"/>
        <v>25545.11</v>
      </c>
      <c r="H13" s="100">
        <f>H17+H20+H25+H29+H44+H51+H54+H66+H74+H78</f>
        <v>93.47</v>
      </c>
      <c r="I13" s="100">
        <f>I40+I91</f>
        <v>6917.22</v>
      </c>
      <c r="J13" s="100">
        <f>J40+J91</f>
        <v>771.27</v>
      </c>
      <c r="K13" s="100">
        <f>K40+K91</f>
        <v>17312.880000000005</v>
      </c>
      <c r="L13" s="114">
        <f>G13/B13*100</f>
        <v>55.726447428416925</v>
      </c>
    </row>
    <row r="14" spans="1:13" ht="31.5" customHeight="1">
      <c r="A14" s="5" t="s">
        <v>12</v>
      </c>
      <c r="B14" s="99"/>
      <c r="C14" s="101"/>
      <c r="D14" s="101"/>
      <c r="E14" s="101"/>
      <c r="F14" s="103"/>
      <c r="G14" s="99"/>
      <c r="H14" s="101"/>
      <c r="I14" s="101"/>
      <c r="J14" s="101"/>
      <c r="K14" s="101"/>
      <c r="L14" s="115"/>
      <c r="M14" s="27"/>
    </row>
    <row r="15" spans="1:12" ht="14.25">
      <c r="A15" s="161" t="s">
        <v>73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4.25" hidden="1">
      <c r="A16" s="20"/>
      <c r="B16" s="21"/>
      <c r="C16" s="21"/>
      <c r="D16" s="21"/>
      <c r="E16" s="21"/>
      <c r="F16" s="46"/>
      <c r="G16" s="21"/>
      <c r="H16" s="21"/>
      <c r="I16" s="21"/>
      <c r="J16" s="21"/>
      <c r="K16" s="21"/>
      <c r="L16" s="21"/>
    </row>
    <row r="17" spans="1:12" ht="14.25">
      <c r="A17" s="8" t="s">
        <v>13</v>
      </c>
      <c r="B17" s="117">
        <v>11025</v>
      </c>
      <c r="C17" s="117">
        <v>3115.67</v>
      </c>
      <c r="D17" s="117">
        <v>6806.83</v>
      </c>
      <c r="E17" s="117">
        <v>0</v>
      </c>
      <c r="F17" s="119">
        <v>1102.5</v>
      </c>
      <c r="G17" s="126">
        <f>H17+I17+J17+K17</f>
        <v>330.75</v>
      </c>
      <c r="H17" s="126">
        <v>93.47</v>
      </c>
      <c r="I17" s="126">
        <v>204.21</v>
      </c>
      <c r="J17" s="126">
        <v>0</v>
      </c>
      <c r="K17" s="126">
        <v>33.07</v>
      </c>
      <c r="L17" s="125">
        <f>G17/B17*100</f>
        <v>3</v>
      </c>
    </row>
    <row r="18" spans="1:12" ht="30.75" customHeight="1" thickBot="1">
      <c r="A18" s="12" t="s">
        <v>71</v>
      </c>
      <c r="B18" s="120"/>
      <c r="C18" s="120"/>
      <c r="D18" s="120"/>
      <c r="E18" s="120"/>
      <c r="F18" s="121"/>
      <c r="G18" s="127">
        <f>H18+I18+J18+K18</f>
        <v>0</v>
      </c>
      <c r="H18" s="127"/>
      <c r="I18" s="127"/>
      <c r="J18" s="127"/>
      <c r="K18" s="127"/>
      <c r="L18" s="128"/>
    </row>
    <row r="19" spans="1:12" ht="68.25" customHeight="1" thickBot="1">
      <c r="A19" s="7" t="s">
        <v>14</v>
      </c>
      <c r="B19" s="14">
        <f>C19+D19+F19</f>
        <v>11025</v>
      </c>
      <c r="C19" s="14">
        <v>3115.67</v>
      </c>
      <c r="D19" s="14">
        <v>6806.83</v>
      </c>
      <c r="E19" s="14">
        <v>0</v>
      </c>
      <c r="F19" s="47">
        <v>1102.5</v>
      </c>
      <c r="G19" s="14">
        <f>H19+I19+J19+K19</f>
        <v>330.75</v>
      </c>
      <c r="H19" s="14">
        <v>93.47</v>
      </c>
      <c r="I19" s="14">
        <v>204.21</v>
      </c>
      <c r="J19" s="14">
        <v>0</v>
      </c>
      <c r="K19" s="14">
        <v>33.07</v>
      </c>
      <c r="L19" s="55">
        <v>0</v>
      </c>
    </row>
    <row r="20" spans="1:12" ht="14.25">
      <c r="A20" s="8" t="s">
        <v>15</v>
      </c>
      <c r="B20" s="116">
        <v>2189.49</v>
      </c>
      <c r="C20" s="116">
        <v>0</v>
      </c>
      <c r="D20" s="116">
        <v>2167</v>
      </c>
      <c r="E20" s="116">
        <v>0</v>
      </c>
      <c r="F20" s="118">
        <v>22.49</v>
      </c>
      <c r="G20" s="122">
        <v>2189.49</v>
      </c>
      <c r="H20" s="122">
        <v>0</v>
      </c>
      <c r="I20" s="122">
        <v>2167</v>
      </c>
      <c r="J20" s="122">
        <v>22.49</v>
      </c>
      <c r="K20" s="122">
        <v>0</v>
      </c>
      <c r="L20" s="124">
        <v>0</v>
      </c>
    </row>
    <row r="21" spans="1:12" ht="51">
      <c r="A21" s="8" t="s">
        <v>16</v>
      </c>
      <c r="B21" s="117"/>
      <c r="C21" s="117"/>
      <c r="D21" s="117"/>
      <c r="E21" s="117"/>
      <c r="F21" s="119"/>
      <c r="G21" s="123"/>
      <c r="H21" s="123"/>
      <c r="I21" s="123"/>
      <c r="J21" s="123"/>
      <c r="K21" s="123"/>
      <c r="L21" s="125"/>
    </row>
    <row r="22" spans="1:12" ht="14.25">
      <c r="A22" s="76" t="s">
        <v>17</v>
      </c>
      <c r="B22" s="129">
        <f>C22+D22+E22+F22</f>
        <v>2189.49</v>
      </c>
      <c r="C22" s="129">
        <v>0</v>
      </c>
      <c r="D22" s="129">
        <v>2167</v>
      </c>
      <c r="E22" s="129">
        <v>22.49</v>
      </c>
      <c r="F22" s="130">
        <v>0</v>
      </c>
      <c r="G22" s="129">
        <f>H22+I22+J22+K22</f>
        <v>2189.49</v>
      </c>
      <c r="H22" s="129">
        <v>0</v>
      </c>
      <c r="I22" s="129">
        <v>2167</v>
      </c>
      <c r="J22" s="129">
        <v>22.49</v>
      </c>
      <c r="K22" s="129">
        <v>0</v>
      </c>
      <c r="L22" s="131">
        <f>G22/B22*100</f>
        <v>100</v>
      </c>
    </row>
    <row r="23" spans="1:12" ht="14.25">
      <c r="A23" s="77"/>
      <c r="B23" s="129">
        <f>C23+D23+F23</f>
        <v>0</v>
      </c>
      <c r="C23" s="129"/>
      <c r="D23" s="129"/>
      <c r="E23" s="129"/>
      <c r="F23" s="130"/>
      <c r="G23" s="129"/>
      <c r="H23" s="129"/>
      <c r="I23" s="129"/>
      <c r="J23" s="129"/>
      <c r="K23" s="129"/>
      <c r="L23" s="131"/>
    </row>
    <row r="24" spans="1:12" ht="72.75" customHeight="1">
      <c r="A24" s="77"/>
      <c r="B24" s="129">
        <f>C24+D24+F24</f>
        <v>0</v>
      </c>
      <c r="C24" s="129"/>
      <c r="D24" s="129"/>
      <c r="E24" s="129"/>
      <c r="F24" s="130"/>
      <c r="G24" s="129"/>
      <c r="H24" s="129"/>
      <c r="I24" s="129"/>
      <c r="J24" s="129"/>
      <c r="K24" s="129"/>
      <c r="L24" s="131"/>
    </row>
    <row r="25" spans="1:12" ht="15" thickBot="1">
      <c r="A25" s="15" t="s">
        <v>18</v>
      </c>
      <c r="B25" s="19">
        <v>457.11111</v>
      </c>
      <c r="C25" s="19">
        <v>0</v>
      </c>
      <c r="D25" s="19">
        <v>411.4</v>
      </c>
      <c r="E25" s="19">
        <v>0</v>
      </c>
      <c r="F25" s="48">
        <v>45.71111</v>
      </c>
      <c r="G25" s="14">
        <f>G26+G29</f>
        <v>212.99</v>
      </c>
      <c r="H25" s="3">
        <f>H26+H29</f>
        <v>0</v>
      </c>
      <c r="I25" s="3">
        <f>I26+I29</f>
        <v>191.69</v>
      </c>
      <c r="J25" s="3">
        <f>J26+J29</f>
        <v>0</v>
      </c>
      <c r="K25" s="3">
        <f>K26+K29</f>
        <v>21.3</v>
      </c>
      <c r="L25" s="55">
        <v>0</v>
      </c>
    </row>
    <row r="26" spans="1:12" ht="21" thickBot="1">
      <c r="A26" s="7" t="s">
        <v>19</v>
      </c>
      <c r="B26" s="25">
        <v>457.11</v>
      </c>
      <c r="C26" s="25">
        <v>0</v>
      </c>
      <c r="D26" s="25">
        <v>411</v>
      </c>
      <c r="E26" s="25">
        <v>0</v>
      </c>
      <c r="F26" s="49">
        <v>45.71</v>
      </c>
      <c r="G26" s="25">
        <f>H26+I26+J26+K26</f>
        <v>212.99</v>
      </c>
      <c r="H26" s="25">
        <v>0</v>
      </c>
      <c r="I26" s="25">
        <v>191.69</v>
      </c>
      <c r="J26" s="25">
        <v>0</v>
      </c>
      <c r="K26" s="25">
        <v>21.3</v>
      </c>
      <c r="L26" s="56">
        <v>46.6</v>
      </c>
    </row>
    <row r="27" spans="1:12" ht="14.25">
      <c r="A27" s="22" t="s">
        <v>20</v>
      </c>
      <c r="B27" s="129">
        <f>D27+F27</f>
        <v>457.11111</v>
      </c>
      <c r="C27" s="129">
        <v>0</v>
      </c>
      <c r="D27" s="129">
        <v>411.4</v>
      </c>
      <c r="E27" s="129">
        <v>0</v>
      </c>
      <c r="F27" s="130">
        <v>45.71111</v>
      </c>
      <c r="G27" s="129">
        <f>H27+I27+J27+K27</f>
        <v>212.99</v>
      </c>
      <c r="H27" s="129">
        <v>0</v>
      </c>
      <c r="I27" s="129">
        <v>191.69</v>
      </c>
      <c r="J27" s="129">
        <v>0</v>
      </c>
      <c r="K27" s="129">
        <v>21.3</v>
      </c>
      <c r="L27" s="131">
        <f>G27/B27*100</f>
        <v>46.59479836313758</v>
      </c>
    </row>
    <row r="28" spans="1:12" ht="39.75" customHeight="1" thickBot="1">
      <c r="A28" s="26" t="s">
        <v>21</v>
      </c>
      <c r="B28" s="129"/>
      <c r="C28" s="129"/>
      <c r="D28" s="129"/>
      <c r="E28" s="129"/>
      <c r="F28" s="130"/>
      <c r="G28" s="129">
        <f>H28+I28+J28+K28</f>
        <v>0</v>
      </c>
      <c r="H28" s="129"/>
      <c r="I28" s="129"/>
      <c r="J28" s="129"/>
      <c r="K28" s="129"/>
      <c r="L28" s="131"/>
    </row>
    <row r="29" spans="1:12" ht="14.25">
      <c r="A29" s="39" t="s">
        <v>22</v>
      </c>
      <c r="B29" s="136">
        <v>925.11</v>
      </c>
      <c r="C29" s="136">
        <v>0</v>
      </c>
      <c r="D29" s="136">
        <v>832.6</v>
      </c>
      <c r="E29" s="136">
        <v>0</v>
      </c>
      <c r="F29" s="137">
        <v>92.51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31">
        <v>0</v>
      </c>
    </row>
    <row r="30" spans="1:12" ht="30.75" thickBot="1">
      <c r="A30" s="24" t="s">
        <v>23</v>
      </c>
      <c r="B30" s="136"/>
      <c r="C30" s="136"/>
      <c r="D30" s="136"/>
      <c r="E30" s="136"/>
      <c r="F30" s="137"/>
      <c r="G30" s="129"/>
      <c r="H30" s="129"/>
      <c r="I30" s="129"/>
      <c r="J30" s="129"/>
      <c r="K30" s="129"/>
      <c r="L30" s="131"/>
    </row>
    <row r="31" spans="1:12" ht="41.25" thickBot="1">
      <c r="A31" s="16" t="s">
        <v>24</v>
      </c>
      <c r="B31" s="17">
        <f>C31+D31+E31+F31</f>
        <v>925.11</v>
      </c>
      <c r="C31" s="17">
        <v>0</v>
      </c>
      <c r="D31" s="17">
        <v>832.6</v>
      </c>
      <c r="E31" s="17">
        <v>0</v>
      </c>
      <c r="F31" s="50">
        <v>92.51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57">
        <v>0</v>
      </c>
    </row>
    <row r="32" spans="1:12" ht="14.25" hidden="1">
      <c r="A32" s="6" t="s">
        <v>25</v>
      </c>
      <c r="B32" s="132"/>
      <c r="C32" s="132"/>
      <c r="D32" s="132"/>
      <c r="E32" s="132"/>
      <c r="F32" s="134"/>
      <c r="G32" s="132"/>
      <c r="H32" s="132"/>
      <c r="I32" s="132"/>
      <c r="J32" s="132"/>
      <c r="K32" s="132"/>
      <c r="L32" s="138"/>
    </row>
    <row r="33" spans="1:12" ht="14.25" hidden="1">
      <c r="A33" s="6" t="s">
        <v>26</v>
      </c>
      <c r="B33" s="132"/>
      <c r="C33" s="132"/>
      <c r="D33" s="132"/>
      <c r="E33" s="132"/>
      <c r="F33" s="134"/>
      <c r="G33" s="132"/>
      <c r="H33" s="132"/>
      <c r="I33" s="132"/>
      <c r="J33" s="132"/>
      <c r="K33" s="132"/>
      <c r="L33" s="138"/>
    </row>
    <row r="34" spans="1:12" ht="15" hidden="1" thickBot="1">
      <c r="A34" s="7"/>
      <c r="B34" s="133"/>
      <c r="C34" s="133"/>
      <c r="D34" s="133"/>
      <c r="E34" s="133"/>
      <c r="F34" s="135"/>
      <c r="G34" s="133"/>
      <c r="H34" s="133"/>
      <c r="I34" s="133"/>
      <c r="J34" s="133"/>
      <c r="K34" s="133"/>
      <c r="L34" s="139"/>
    </row>
    <row r="35" spans="1:12" ht="61.5" hidden="1" thickBot="1">
      <c r="A35" s="7" t="s">
        <v>27</v>
      </c>
      <c r="B35" s="14"/>
      <c r="C35" s="14"/>
      <c r="D35" s="14"/>
      <c r="E35" s="14"/>
      <c r="F35" s="47"/>
      <c r="G35" s="14"/>
      <c r="H35" s="14"/>
      <c r="I35" s="14"/>
      <c r="J35" s="14"/>
      <c r="K35" s="14"/>
      <c r="L35" s="55"/>
    </row>
    <row r="36" spans="1:12" ht="14.25" hidden="1">
      <c r="A36" s="6" t="s">
        <v>28</v>
      </c>
      <c r="B36" s="143"/>
      <c r="C36" s="143"/>
      <c r="D36" s="143"/>
      <c r="E36" s="143"/>
      <c r="F36" s="144"/>
      <c r="G36" s="143"/>
      <c r="H36" s="143"/>
      <c r="I36" s="143"/>
      <c r="J36" s="143"/>
      <c r="K36" s="143"/>
      <c r="L36" s="148"/>
    </row>
    <row r="37" spans="1:12" ht="14.25" hidden="1">
      <c r="A37" s="6"/>
      <c r="B37" s="132"/>
      <c r="C37" s="132"/>
      <c r="D37" s="132"/>
      <c r="E37" s="132"/>
      <c r="F37" s="134"/>
      <c r="G37" s="132"/>
      <c r="H37" s="132"/>
      <c r="I37" s="132"/>
      <c r="J37" s="132"/>
      <c r="K37" s="132"/>
      <c r="L37" s="138"/>
    </row>
    <row r="38" spans="1:12" ht="26.25" hidden="1">
      <c r="A38" s="13" t="s">
        <v>29</v>
      </c>
      <c r="B38" s="132"/>
      <c r="C38" s="132"/>
      <c r="D38" s="132"/>
      <c r="E38" s="132"/>
      <c r="F38" s="134"/>
      <c r="G38" s="132"/>
      <c r="H38" s="132"/>
      <c r="I38" s="132"/>
      <c r="J38" s="132"/>
      <c r="K38" s="132"/>
      <c r="L38" s="138"/>
    </row>
    <row r="39" spans="1:12" ht="15" hidden="1" thickBot="1">
      <c r="A39" s="7"/>
      <c r="B39" s="133"/>
      <c r="C39" s="133"/>
      <c r="D39" s="133"/>
      <c r="E39" s="133"/>
      <c r="F39" s="135"/>
      <c r="G39" s="133"/>
      <c r="H39" s="133"/>
      <c r="I39" s="133"/>
      <c r="J39" s="133"/>
      <c r="K39" s="133"/>
      <c r="L39" s="139"/>
    </row>
    <row r="40" spans="1:12" ht="39" hidden="1">
      <c r="A40" s="29" t="s">
        <v>30</v>
      </c>
      <c r="B40" s="140">
        <f>B17+B20+B25+B29</f>
        <v>14596.71111</v>
      </c>
      <c r="C40" s="140">
        <f>C17+C20+C25+C29</f>
        <v>3115.67</v>
      </c>
      <c r="D40" s="140">
        <f>D17+D20+D25+D29</f>
        <v>10217.83</v>
      </c>
      <c r="E40" s="140"/>
      <c r="F40" s="140">
        <f>F17+F20+F25+F29</f>
        <v>1263.21111</v>
      </c>
      <c r="G40" s="140">
        <f>G17+G20+G25+G29</f>
        <v>2733.2299999999996</v>
      </c>
      <c r="H40" s="140">
        <v>0</v>
      </c>
      <c r="I40" s="140">
        <f>I20</f>
        <v>2167</v>
      </c>
      <c r="J40" s="140">
        <f>J20</f>
        <v>22.49</v>
      </c>
      <c r="K40" s="140">
        <v>0</v>
      </c>
      <c r="L40" s="145">
        <f>G40/B40*100</f>
        <v>18.724971532302934</v>
      </c>
    </row>
    <row r="41" spans="1:12" ht="66" hidden="1">
      <c r="A41" s="29" t="s">
        <v>31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6"/>
    </row>
    <row r="42" spans="1:13" ht="27" thickBot="1">
      <c r="A42" s="30" t="s">
        <v>76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7"/>
      <c r="M42" s="27"/>
    </row>
    <row r="43" spans="1:12" ht="15" thickBot="1">
      <c r="A43" s="152" t="s">
        <v>32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4"/>
    </row>
    <row r="44" spans="1:12" ht="64.5" customHeight="1" thickBot="1">
      <c r="A44" s="32" t="s">
        <v>33</v>
      </c>
      <c r="B44" s="64">
        <f>B45+B47+B49+B50</f>
        <v>709.3299999999999</v>
      </c>
      <c r="C44" s="64">
        <f aca="true" t="shared" si="1" ref="C44:J44">C45+C47</f>
        <v>0</v>
      </c>
      <c r="D44" s="64">
        <f>D45+D47+D50</f>
        <v>121.31</v>
      </c>
      <c r="E44" s="64">
        <f t="shared" si="1"/>
        <v>0</v>
      </c>
      <c r="F44" s="64">
        <f>F45+F47+F49+F50</f>
        <v>588.02</v>
      </c>
      <c r="G44" s="64">
        <f>G45+G47+G49+G50</f>
        <v>642.3299999999999</v>
      </c>
      <c r="H44" s="64">
        <f t="shared" si="1"/>
        <v>0</v>
      </c>
      <c r="I44" s="64">
        <f t="shared" si="1"/>
        <v>0</v>
      </c>
      <c r="J44" s="64">
        <f t="shared" si="1"/>
        <v>0</v>
      </c>
      <c r="K44" s="64">
        <f>K45+K47+K49+K50</f>
        <v>642.3299999999999</v>
      </c>
      <c r="L44" s="58">
        <f>G44/B44*100</f>
        <v>90.55446689129178</v>
      </c>
    </row>
    <row r="45" spans="1:12" ht="14.25">
      <c r="A45" s="22" t="s">
        <v>34</v>
      </c>
      <c r="B45" s="155">
        <f>C45+D45+E45+F45</f>
        <v>11</v>
      </c>
      <c r="C45" s="155">
        <v>0</v>
      </c>
      <c r="D45" s="155">
        <v>0</v>
      </c>
      <c r="E45" s="155">
        <v>0</v>
      </c>
      <c r="F45" s="156">
        <v>11</v>
      </c>
      <c r="G45" s="155">
        <v>11</v>
      </c>
      <c r="H45" s="155">
        <v>0</v>
      </c>
      <c r="I45" s="155">
        <v>0</v>
      </c>
      <c r="J45" s="155">
        <v>0</v>
      </c>
      <c r="K45" s="155">
        <v>11</v>
      </c>
      <c r="L45" s="131">
        <f>G45/B45*100</f>
        <v>100</v>
      </c>
    </row>
    <row r="46" spans="1:12" ht="30.75" thickBot="1">
      <c r="A46" s="26" t="s">
        <v>35</v>
      </c>
      <c r="B46" s="155"/>
      <c r="C46" s="155"/>
      <c r="D46" s="155"/>
      <c r="E46" s="155"/>
      <c r="F46" s="156"/>
      <c r="G46" s="155"/>
      <c r="H46" s="155"/>
      <c r="I46" s="155"/>
      <c r="J46" s="155"/>
      <c r="K46" s="155"/>
      <c r="L46" s="131" t="e">
        <f>G46/B46*100</f>
        <v>#DIV/0!</v>
      </c>
    </row>
    <row r="47" spans="1:12" ht="14.25">
      <c r="A47" s="22" t="s">
        <v>36</v>
      </c>
      <c r="B47" s="155">
        <f>C47+D47+E47+F47</f>
        <v>400</v>
      </c>
      <c r="C47" s="155">
        <v>0</v>
      </c>
      <c r="D47" s="155">
        <v>0</v>
      </c>
      <c r="E47" s="155">
        <v>0</v>
      </c>
      <c r="F47" s="156">
        <v>400</v>
      </c>
      <c r="G47" s="155">
        <f>H47+I47+J47+K47</f>
        <v>333</v>
      </c>
      <c r="H47" s="155">
        <v>0</v>
      </c>
      <c r="I47" s="155">
        <v>0</v>
      </c>
      <c r="J47" s="155">
        <v>0</v>
      </c>
      <c r="K47" s="155">
        <v>333</v>
      </c>
      <c r="L47" s="131">
        <f>K47/F47*100</f>
        <v>83.25</v>
      </c>
    </row>
    <row r="48" spans="1:12" ht="30">
      <c r="A48" s="22" t="s">
        <v>37</v>
      </c>
      <c r="B48" s="164"/>
      <c r="C48" s="164"/>
      <c r="D48" s="164"/>
      <c r="E48" s="164"/>
      <c r="F48" s="166"/>
      <c r="G48" s="164"/>
      <c r="H48" s="164"/>
      <c r="I48" s="164"/>
      <c r="J48" s="164"/>
      <c r="K48" s="164"/>
      <c r="L48" s="165" t="e">
        <f>K48/F48*100</f>
        <v>#DIV/0!</v>
      </c>
    </row>
    <row r="49" spans="1:12" ht="102">
      <c r="A49" s="53" t="s">
        <v>81</v>
      </c>
      <c r="B49" s="65">
        <f>C49+D49+E49+F49</f>
        <v>127.28</v>
      </c>
      <c r="C49" s="65">
        <v>0</v>
      </c>
      <c r="D49" s="65">
        <v>0</v>
      </c>
      <c r="E49" s="65">
        <v>0</v>
      </c>
      <c r="F49" s="66">
        <v>127.28</v>
      </c>
      <c r="G49" s="65">
        <f>H49+I49+J49+K49</f>
        <v>127.28</v>
      </c>
      <c r="H49" s="65">
        <v>0</v>
      </c>
      <c r="I49" s="65">
        <v>0</v>
      </c>
      <c r="J49" s="65">
        <v>0</v>
      </c>
      <c r="K49" s="65">
        <v>127.28</v>
      </c>
      <c r="L49" s="57">
        <f>G49/B49*100</f>
        <v>100</v>
      </c>
    </row>
    <row r="50" spans="1:12" ht="111.75">
      <c r="A50" s="53" t="s">
        <v>82</v>
      </c>
      <c r="B50" s="65">
        <f>C50+D50+E50+F50</f>
        <v>171.05</v>
      </c>
      <c r="C50" s="65">
        <v>0</v>
      </c>
      <c r="D50" s="65">
        <v>121.31</v>
      </c>
      <c r="E50" s="65">
        <v>0</v>
      </c>
      <c r="F50" s="66">
        <v>49.74</v>
      </c>
      <c r="G50" s="65">
        <f>H50+I50+J50+K50</f>
        <v>171.05</v>
      </c>
      <c r="H50" s="65">
        <v>0</v>
      </c>
      <c r="I50" s="65">
        <v>0</v>
      </c>
      <c r="J50" s="65">
        <v>0</v>
      </c>
      <c r="K50" s="65">
        <v>171.05</v>
      </c>
      <c r="L50" s="57">
        <f>G50/B50*100</f>
        <v>100</v>
      </c>
    </row>
    <row r="51" spans="1:12" ht="68.25" customHeight="1" thickBot="1">
      <c r="A51" s="33" t="s">
        <v>78</v>
      </c>
      <c r="B51" s="67">
        <f aca="true" t="shared" si="2" ref="B51:K51">B52+B53</f>
        <v>132</v>
      </c>
      <c r="C51" s="67">
        <f t="shared" si="2"/>
        <v>0</v>
      </c>
      <c r="D51" s="67">
        <f t="shared" si="2"/>
        <v>0</v>
      </c>
      <c r="E51" s="67">
        <f t="shared" si="2"/>
        <v>0</v>
      </c>
      <c r="F51" s="67">
        <f t="shared" si="2"/>
        <v>132</v>
      </c>
      <c r="G51" s="67">
        <f t="shared" si="2"/>
        <v>106.24</v>
      </c>
      <c r="H51" s="67">
        <f t="shared" si="2"/>
        <v>0</v>
      </c>
      <c r="I51" s="67">
        <f t="shared" si="2"/>
        <v>0</v>
      </c>
      <c r="J51" s="67">
        <f t="shared" si="2"/>
        <v>0</v>
      </c>
      <c r="K51" s="67">
        <f t="shared" si="2"/>
        <v>106.24</v>
      </c>
      <c r="L51" s="59">
        <f>G51/B51*100</f>
        <v>80.48484848484848</v>
      </c>
    </row>
    <row r="52" spans="1:12" ht="42.75" customHeight="1" thickBot="1">
      <c r="A52" s="26" t="s">
        <v>38</v>
      </c>
      <c r="B52" s="65">
        <f>C52+D52+E52+F52</f>
        <v>130</v>
      </c>
      <c r="C52" s="65">
        <v>0</v>
      </c>
      <c r="D52" s="65">
        <v>0</v>
      </c>
      <c r="E52" s="65">
        <v>0</v>
      </c>
      <c r="F52" s="66">
        <v>130</v>
      </c>
      <c r="G52" s="65">
        <f>H52+I52+J52+K52</f>
        <v>104.24</v>
      </c>
      <c r="H52" s="65">
        <v>0</v>
      </c>
      <c r="I52" s="65">
        <v>0</v>
      </c>
      <c r="J52" s="65">
        <v>0</v>
      </c>
      <c r="K52" s="65">
        <v>104.24</v>
      </c>
      <c r="L52" s="57">
        <f>G52/B52*100</f>
        <v>80.18461538461537</v>
      </c>
    </row>
    <row r="53" spans="1:12" ht="33.75" customHeight="1">
      <c r="A53" s="22" t="s">
        <v>39</v>
      </c>
      <c r="B53" s="65">
        <f>C53+D53+E53+F53</f>
        <v>2</v>
      </c>
      <c r="C53" s="65">
        <v>0</v>
      </c>
      <c r="D53" s="65">
        <v>0</v>
      </c>
      <c r="E53" s="65">
        <v>0</v>
      </c>
      <c r="F53" s="66">
        <v>2</v>
      </c>
      <c r="G53" s="65">
        <f>H53+I53+J53+K53</f>
        <v>2</v>
      </c>
      <c r="H53" s="65">
        <v>0</v>
      </c>
      <c r="I53" s="65">
        <v>0</v>
      </c>
      <c r="J53" s="65">
        <v>0</v>
      </c>
      <c r="K53" s="65">
        <v>2</v>
      </c>
      <c r="L53" s="57">
        <f>G53/B53*100</f>
        <v>100</v>
      </c>
    </row>
    <row r="54" spans="1:13" ht="30">
      <c r="A54" s="34" t="s">
        <v>40</v>
      </c>
      <c r="B54" s="157">
        <f aca="true" t="shared" si="3" ref="B54:K54">B56+B57+B58+B59+B60+B61+B62+B63+B64+B65</f>
        <v>8730.4</v>
      </c>
      <c r="C54" s="157">
        <f t="shared" si="3"/>
        <v>0</v>
      </c>
      <c r="D54" s="157">
        <f t="shared" si="3"/>
        <v>0</v>
      </c>
      <c r="E54" s="157">
        <f t="shared" si="3"/>
        <v>0</v>
      </c>
      <c r="F54" s="158">
        <f t="shared" si="3"/>
        <v>8730.4</v>
      </c>
      <c r="G54" s="158">
        <f t="shared" si="3"/>
        <v>5252.17</v>
      </c>
      <c r="H54" s="158">
        <f t="shared" si="3"/>
        <v>0</v>
      </c>
      <c r="I54" s="158">
        <f t="shared" si="3"/>
        <v>0</v>
      </c>
      <c r="J54" s="158">
        <f t="shared" si="3"/>
        <v>0</v>
      </c>
      <c r="K54" s="158">
        <f t="shared" si="3"/>
        <v>5252.17</v>
      </c>
      <c r="L54" s="163">
        <f aca="true" t="shared" si="4" ref="L54:L73">K54/F54*100</f>
        <v>60.159557408595255</v>
      </c>
      <c r="M54" s="27"/>
    </row>
    <row r="55" spans="1:12" ht="20.25">
      <c r="A55" s="34" t="s">
        <v>41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63" t="e">
        <f t="shared" si="4"/>
        <v>#DIV/0!</v>
      </c>
    </row>
    <row r="56" spans="1:12" ht="24.75" customHeight="1">
      <c r="A56" s="23" t="s">
        <v>42</v>
      </c>
      <c r="B56" s="65">
        <f>C56+D56+E56+F56</f>
        <v>348.07</v>
      </c>
      <c r="C56" s="65">
        <v>0</v>
      </c>
      <c r="D56" s="65">
        <v>0</v>
      </c>
      <c r="E56" s="65">
        <v>0</v>
      </c>
      <c r="F56" s="66">
        <v>348.07</v>
      </c>
      <c r="G56" s="65">
        <f aca="true" t="shared" si="5" ref="G56:G64">H56+I56+J56+K56</f>
        <v>111.88</v>
      </c>
      <c r="H56" s="65">
        <v>0</v>
      </c>
      <c r="I56" s="65">
        <v>0</v>
      </c>
      <c r="J56" s="65">
        <v>0</v>
      </c>
      <c r="K56" s="65">
        <v>111.88</v>
      </c>
      <c r="L56" s="57">
        <f t="shared" si="4"/>
        <v>32.14295974947568</v>
      </c>
    </row>
    <row r="57" spans="1:12" ht="20.25">
      <c r="A57" s="23" t="s">
        <v>43</v>
      </c>
      <c r="B57" s="65">
        <f>C57+D57+E57+F57</f>
        <v>2106.24</v>
      </c>
      <c r="C57" s="65">
        <v>0</v>
      </c>
      <c r="D57" s="65">
        <v>0</v>
      </c>
      <c r="E57" s="65">
        <v>0</v>
      </c>
      <c r="F57" s="66">
        <v>2106.24</v>
      </c>
      <c r="G57" s="65">
        <f t="shared" si="5"/>
        <v>1149.99</v>
      </c>
      <c r="H57" s="65">
        <v>0</v>
      </c>
      <c r="I57" s="65">
        <v>0</v>
      </c>
      <c r="J57" s="65">
        <v>0</v>
      </c>
      <c r="K57" s="65">
        <v>1149.99</v>
      </c>
      <c r="L57" s="57">
        <f t="shared" si="4"/>
        <v>54.59919097538742</v>
      </c>
    </row>
    <row r="58" spans="1:12" ht="30">
      <c r="A58" s="23" t="s">
        <v>44</v>
      </c>
      <c r="B58" s="65">
        <f>C58+D58+E58+F58</f>
        <v>2000</v>
      </c>
      <c r="C58" s="65">
        <v>0</v>
      </c>
      <c r="D58" s="65">
        <v>0</v>
      </c>
      <c r="E58" s="65">
        <v>0</v>
      </c>
      <c r="F58" s="66">
        <v>2000</v>
      </c>
      <c r="G58" s="65">
        <f t="shared" si="5"/>
        <v>1157.85</v>
      </c>
      <c r="H58" s="65">
        <v>0</v>
      </c>
      <c r="I58" s="65">
        <v>0</v>
      </c>
      <c r="J58" s="65">
        <v>0</v>
      </c>
      <c r="K58" s="65">
        <v>1157.85</v>
      </c>
      <c r="L58" s="57">
        <f t="shared" si="4"/>
        <v>57.89249999999999</v>
      </c>
    </row>
    <row r="59" spans="1:12" ht="30">
      <c r="A59" s="23" t="s">
        <v>45</v>
      </c>
      <c r="B59" s="65">
        <f>C59+D59+E59+F59</f>
        <v>50</v>
      </c>
      <c r="C59" s="65">
        <v>0</v>
      </c>
      <c r="D59" s="65">
        <v>0</v>
      </c>
      <c r="E59" s="65">
        <v>0</v>
      </c>
      <c r="F59" s="66">
        <v>50</v>
      </c>
      <c r="G59" s="65">
        <f t="shared" si="5"/>
        <v>49.71</v>
      </c>
      <c r="H59" s="65">
        <v>0</v>
      </c>
      <c r="I59" s="65">
        <v>0</v>
      </c>
      <c r="J59" s="65">
        <v>0</v>
      </c>
      <c r="K59" s="65">
        <v>49.71</v>
      </c>
      <c r="L59" s="57">
        <f t="shared" si="4"/>
        <v>99.42</v>
      </c>
    </row>
    <row r="60" spans="1:12" ht="30">
      <c r="A60" s="23" t="s">
        <v>46</v>
      </c>
      <c r="B60" s="65">
        <f>C60+D60+E60+F60</f>
        <v>2875.46</v>
      </c>
      <c r="C60" s="65">
        <v>0</v>
      </c>
      <c r="D60" s="65">
        <v>0</v>
      </c>
      <c r="E60" s="65">
        <v>0</v>
      </c>
      <c r="F60" s="66">
        <v>2875.46</v>
      </c>
      <c r="G60" s="65">
        <f t="shared" si="5"/>
        <v>1815.07</v>
      </c>
      <c r="H60" s="65">
        <v>0</v>
      </c>
      <c r="I60" s="65">
        <v>0</v>
      </c>
      <c r="J60" s="65">
        <v>0</v>
      </c>
      <c r="K60" s="65">
        <v>1815.07</v>
      </c>
      <c r="L60" s="57">
        <f t="shared" si="4"/>
        <v>63.12276992202987</v>
      </c>
    </row>
    <row r="61" spans="1:12" ht="40.5">
      <c r="A61" s="23" t="s">
        <v>47</v>
      </c>
      <c r="B61" s="65">
        <f>C61+D61+E61+F61</f>
        <v>250</v>
      </c>
      <c r="C61" s="65">
        <v>0</v>
      </c>
      <c r="D61" s="65">
        <v>0</v>
      </c>
      <c r="E61" s="65">
        <v>0</v>
      </c>
      <c r="F61" s="66">
        <v>250</v>
      </c>
      <c r="G61" s="65">
        <f t="shared" si="5"/>
        <v>250</v>
      </c>
      <c r="H61" s="65">
        <v>0</v>
      </c>
      <c r="I61" s="65">
        <v>0</v>
      </c>
      <c r="J61" s="65">
        <v>0</v>
      </c>
      <c r="K61" s="65">
        <v>250</v>
      </c>
      <c r="L61" s="57">
        <f t="shared" si="4"/>
        <v>100</v>
      </c>
    </row>
    <row r="62" spans="1:12" ht="51">
      <c r="A62" s="22" t="s">
        <v>48</v>
      </c>
      <c r="B62" s="65">
        <f>C62+D62+E62+F62</f>
        <v>952.63</v>
      </c>
      <c r="C62" s="65">
        <v>0</v>
      </c>
      <c r="D62" s="65">
        <v>0</v>
      </c>
      <c r="E62" s="65">
        <v>0</v>
      </c>
      <c r="F62" s="66">
        <v>952.63</v>
      </c>
      <c r="G62" s="65">
        <f t="shared" si="5"/>
        <v>614.01</v>
      </c>
      <c r="H62" s="65">
        <v>0</v>
      </c>
      <c r="I62" s="65">
        <v>0</v>
      </c>
      <c r="J62" s="65">
        <v>0</v>
      </c>
      <c r="K62" s="65">
        <v>614.01</v>
      </c>
      <c r="L62" s="57">
        <f t="shared" si="4"/>
        <v>64.45419522794789</v>
      </c>
    </row>
    <row r="63" spans="1:12" ht="39" customHeight="1">
      <c r="A63" s="38" t="s">
        <v>72</v>
      </c>
      <c r="B63" s="65">
        <f>C63+D63+E63+F63</f>
        <v>148</v>
      </c>
      <c r="C63" s="65">
        <v>0</v>
      </c>
      <c r="D63" s="65">
        <v>0</v>
      </c>
      <c r="E63" s="65">
        <v>0</v>
      </c>
      <c r="F63" s="66">
        <v>148</v>
      </c>
      <c r="G63" s="65">
        <f t="shared" si="5"/>
        <v>103.66</v>
      </c>
      <c r="H63" s="65">
        <v>0</v>
      </c>
      <c r="I63" s="65">
        <v>0</v>
      </c>
      <c r="J63" s="65">
        <v>0</v>
      </c>
      <c r="K63" s="65">
        <v>103.66</v>
      </c>
      <c r="L63" s="57">
        <f t="shared" si="4"/>
        <v>70.04054054054055</v>
      </c>
    </row>
    <row r="64" spans="1:12" ht="38.25" customHeight="1" hidden="1">
      <c r="A64" s="36" t="s">
        <v>49</v>
      </c>
      <c r="B64" s="65">
        <f>C64+D64+E64+F64</f>
        <v>0</v>
      </c>
      <c r="C64" s="65">
        <v>0</v>
      </c>
      <c r="D64" s="65">
        <v>0</v>
      </c>
      <c r="E64" s="65">
        <v>0</v>
      </c>
      <c r="F64" s="66">
        <v>0</v>
      </c>
      <c r="G64" s="65">
        <f t="shared" si="5"/>
        <v>0</v>
      </c>
      <c r="H64" s="65">
        <v>0</v>
      </c>
      <c r="I64" s="65">
        <v>0</v>
      </c>
      <c r="J64" s="65">
        <v>0</v>
      </c>
      <c r="K64" s="65">
        <v>0</v>
      </c>
      <c r="L64" s="57" t="e">
        <f t="shared" si="4"/>
        <v>#DIV/0!</v>
      </c>
    </row>
    <row r="65" spans="1:12" ht="24.75" customHeight="1" hidden="1">
      <c r="A65" s="36" t="s">
        <v>75</v>
      </c>
      <c r="B65" s="65">
        <f>C65+D65+E65+F65</f>
        <v>0</v>
      </c>
      <c r="C65" s="65">
        <v>0</v>
      </c>
      <c r="D65" s="65">
        <v>0</v>
      </c>
      <c r="E65" s="65">
        <v>0</v>
      </c>
      <c r="F65" s="66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57" t="e">
        <f t="shared" si="4"/>
        <v>#DIV/0!</v>
      </c>
    </row>
    <row r="66" spans="1:12" ht="14.25" customHeight="1">
      <c r="A66" s="159" t="s">
        <v>50</v>
      </c>
      <c r="B66" s="149">
        <f>B69+B70+B71+B72+B73</f>
        <v>13859.06</v>
      </c>
      <c r="C66" s="149">
        <v>0</v>
      </c>
      <c r="D66" s="149">
        <f aca="true" t="shared" si="6" ref="D66:K66">D69+D70+D71+D72+D73</f>
        <v>2308.5</v>
      </c>
      <c r="E66" s="149">
        <f t="shared" si="6"/>
        <v>70</v>
      </c>
      <c r="F66" s="149">
        <f t="shared" si="6"/>
        <v>11480.56</v>
      </c>
      <c r="G66" s="150">
        <f t="shared" si="6"/>
        <v>10173.33</v>
      </c>
      <c r="H66" s="151">
        <f t="shared" si="6"/>
        <v>0</v>
      </c>
      <c r="I66" s="151">
        <f t="shared" si="6"/>
        <v>1679.53</v>
      </c>
      <c r="J66" s="151">
        <f t="shared" si="6"/>
        <v>70</v>
      </c>
      <c r="K66" s="151">
        <f t="shared" si="6"/>
        <v>8423.800000000001</v>
      </c>
      <c r="L66" s="162">
        <f>G66/B66*100</f>
        <v>73.40562779871074</v>
      </c>
    </row>
    <row r="67" spans="1:13" ht="33.75" customHeight="1">
      <c r="A67" s="160"/>
      <c r="B67" s="149">
        <f>C67+D67+E67+F67</f>
        <v>0</v>
      </c>
      <c r="C67" s="149">
        <f>D67+E67+F67+G67</f>
        <v>0</v>
      </c>
      <c r="D67" s="149">
        <f>E67+F67+G67+H67</f>
        <v>0</v>
      </c>
      <c r="E67" s="149">
        <f>F67+G67+H67+I67</f>
        <v>0</v>
      </c>
      <c r="F67" s="149">
        <f>G67+H67+I67+J67</f>
        <v>0</v>
      </c>
      <c r="G67" s="150"/>
      <c r="H67" s="151"/>
      <c r="I67" s="151"/>
      <c r="J67" s="151"/>
      <c r="K67" s="151"/>
      <c r="L67" s="162" t="e">
        <f t="shared" si="4"/>
        <v>#DIV/0!</v>
      </c>
      <c r="M67" s="27"/>
    </row>
    <row r="68" spans="1:13" ht="34.5" customHeight="1">
      <c r="A68" s="18" t="s">
        <v>80</v>
      </c>
      <c r="B68" s="149">
        <f>C68+D68+E68+F68</f>
        <v>0</v>
      </c>
      <c r="C68" s="149">
        <f>D68+E68+F68+G68</f>
        <v>0</v>
      </c>
      <c r="D68" s="149">
        <f>E68+F68+G68+H68</f>
        <v>0</v>
      </c>
      <c r="E68" s="149">
        <f>F68+G68+H68+I68</f>
        <v>0</v>
      </c>
      <c r="F68" s="149">
        <f>G68+H68+I68+J68</f>
        <v>0</v>
      </c>
      <c r="G68" s="150"/>
      <c r="H68" s="151"/>
      <c r="I68" s="151"/>
      <c r="J68" s="151"/>
      <c r="K68" s="151"/>
      <c r="L68" s="162" t="e">
        <f t="shared" si="4"/>
        <v>#DIV/0!</v>
      </c>
      <c r="M68" s="27"/>
    </row>
    <row r="69" spans="1:12" ht="40.5">
      <c r="A69" s="23" t="s">
        <v>51</v>
      </c>
      <c r="B69" s="65">
        <f>C69+D69+E69+F69</f>
        <v>8106.8</v>
      </c>
      <c r="C69" s="65">
        <v>0</v>
      </c>
      <c r="D69" s="65">
        <v>0</v>
      </c>
      <c r="E69" s="65">
        <v>70</v>
      </c>
      <c r="F69" s="66">
        <v>8036.8</v>
      </c>
      <c r="G69" s="65">
        <f>H69+I69+J69+K69</f>
        <v>5926.35</v>
      </c>
      <c r="H69" s="65">
        <v>0</v>
      </c>
      <c r="I69" s="65">
        <v>0</v>
      </c>
      <c r="J69" s="65">
        <v>70</v>
      </c>
      <c r="K69" s="65">
        <v>5856.35</v>
      </c>
      <c r="L69" s="57">
        <f t="shared" si="4"/>
        <v>72.86917678678081</v>
      </c>
    </row>
    <row r="70" spans="1:12" ht="30">
      <c r="A70" s="23" t="s">
        <v>52</v>
      </c>
      <c r="B70" s="65">
        <f>C70+D70+E70+F70</f>
        <v>830</v>
      </c>
      <c r="C70" s="65">
        <v>0</v>
      </c>
      <c r="D70" s="65">
        <v>0</v>
      </c>
      <c r="E70" s="65">
        <v>0</v>
      </c>
      <c r="F70" s="66">
        <v>830</v>
      </c>
      <c r="G70" s="65">
        <f>H70+I70+J70+K70</f>
        <v>632.4</v>
      </c>
      <c r="H70" s="65">
        <v>0</v>
      </c>
      <c r="I70" s="65">
        <v>0</v>
      </c>
      <c r="J70" s="65">
        <v>0</v>
      </c>
      <c r="K70" s="65">
        <v>632.4</v>
      </c>
      <c r="L70" s="57">
        <f t="shared" si="4"/>
        <v>76.19277108433735</v>
      </c>
    </row>
    <row r="71" spans="1:12" ht="40.5">
      <c r="A71" s="23" t="s">
        <v>53</v>
      </c>
      <c r="B71" s="65">
        <f>C71+D71+E71+F71</f>
        <v>400</v>
      </c>
      <c r="C71" s="65">
        <v>0</v>
      </c>
      <c r="D71" s="65">
        <v>0</v>
      </c>
      <c r="E71" s="65">
        <v>0</v>
      </c>
      <c r="F71" s="66">
        <v>400</v>
      </c>
      <c r="G71" s="65">
        <f>H71+I71+J71+K71</f>
        <v>350.26</v>
      </c>
      <c r="H71" s="65">
        <v>0</v>
      </c>
      <c r="I71" s="65">
        <v>0</v>
      </c>
      <c r="J71" s="65">
        <v>0</v>
      </c>
      <c r="K71" s="65">
        <v>350.26</v>
      </c>
      <c r="L71" s="57">
        <f t="shared" si="4"/>
        <v>87.565</v>
      </c>
    </row>
    <row r="72" spans="1:12" ht="130.5" customHeight="1">
      <c r="A72" s="23" t="s">
        <v>54</v>
      </c>
      <c r="B72" s="65">
        <f>C72+D72+E72+F72</f>
        <v>4417</v>
      </c>
      <c r="C72" s="65">
        <v>0</v>
      </c>
      <c r="D72" s="65">
        <v>2208.5</v>
      </c>
      <c r="E72" s="65">
        <v>0</v>
      </c>
      <c r="F72" s="66">
        <v>2208.5</v>
      </c>
      <c r="G72" s="65">
        <f>H72+I72+J72+K72</f>
        <v>3159.06</v>
      </c>
      <c r="H72" s="65">
        <v>0</v>
      </c>
      <c r="I72" s="65">
        <v>1579.53</v>
      </c>
      <c r="J72" s="65">
        <v>0</v>
      </c>
      <c r="K72" s="65">
        <v>1579.53</v>
      </c>
      <c r="L72" s="57">
        <f t="shared" si="4"/>
        <v>71.52048901969663</v>
      </c>
    </row>
    <row r="73" spans="1:12" ht="70.5" customHeight="1">
      <c r="A73" s="23" t="s">
        <v>55</v>
      </c>
      <c r="B73" s="65">
        <f>C73+D73+E73+F73</f>
        <v>105.26</v>
      </c>
      <c r="C73" s="68">
        <v>0</v>
      </c>
      <c r="D73" s="65">
        <v>100</v>
      </c>
      <c r="E73" s="65">
        <v>0</v>
      </c>
      <c r="F73" s="66">
        <v>5.26</v>
      </c>
      <c r="G73" s="65">
        <f>H73+I73+J73+K73</f>
        <v>105.26</v>
      </c>
      <c r="H73" s="65">
        <v>0</v>
      </c>
      <c r="I73" s="65">
        <v>100</v>
      </c>
      <c r="J73" s="65">
        <v>0</v>
      </c>
      <c r="K73" s="65">
        <v>5.26</v>
      </c>
      <c r="L73" s="57">
        <f t="shared" si="4"/>
        <v>100</v>
      </c>
    </row>
    <row r="74" spans="1:13" ht="60" customHeight="1" thickBot="1">
      <c r="A74" s="52" t="s">
        <v>59</v>
      </c>
      <c r="B74" s="69">
        <f aca="true" t="shared" si="7" ref="B74:K74">B75+B76+B77</f>
        <v>658</v>
      </c>
      <c r="C74" s="69">
        <f t="shared" si="7"/>
        <v>0</v>
      </c>
      <c r="D74" s="69">
        <f t="shared" si="7"/>
        <v>0</v>
      </c>
      <c r="E74" s="69">
        <f t="shared" si="7"/>
        <v>296</v>
      </c>
      <c r="F74" s="70">
        <f t="shared" si="7"/>
        <v>362</v>
      </c>
      <c r="G74" s="64">
        <f t="shared" si="7"/>
        <v>553.61</v>
      </c>
      <c r="H74" s="64">
        <f t="shared" si="7"/>
        <v>0</v>
      </c>
      <c r="I74" s="64">
        <f t="shared" si="7"/>
        <v>0</v>
      </c>
      <c r="J74" s="64">
        <f t="shared" si="7"/>
        <v>296</v>
      </c>
      <c r="K74" s="64">
        <f t="shared" si="7"/>
        <v>257.61</v>
      </c>
      <c r="L74" s="60">
        <f aca="true" t="shared" si="8" ref="L74:L84">G74/B74*100</f>
        <v>84.13525835866261</v>
      </c>
      <c r="M74" s="27"/>
    </row>
    <row r="75" spans="1:12" ht="30">
      <c r="A75" s="22" t="s">
        <v>56</v>
      </c>
      <c r="B75" s="65">
        <f>C75+D75+E75+F75</f>
        <v>625</v>
      </c>
      <c r="C75" s="65">
        <v>0</v>
      </c>
      <c r="D75" s="65">
        <v>0</v>
      </c>
      <c r="E75" s="65">
        <v>296</v>
      </c>
      <c r="F75" s="66">
        <v>329</v>
      </c>
      <c r="G75" s="65">
        <f>H75+I75+J75+K75</f>
        <v>525.36</v>
      </c>
      <c r="H75" s="65">
        <v>0</v>
      </c>
      <c r="I75" s="65">
        <v>0</v>
      </c>
      <c r="J75" s="65">
        <v>296</v>
      </c>
      <c r="K75" s="65">
        <v>229.36</v>
      </c>
      <c r="L75" s="57">
        <f t="shared" si="8"/>
        <v>84.0576</v>
      </c>
    </row>
    <row r="76" spans="1:12" ht="51">
      <c r="A76" s="36" t="s">
        <v>57</v>
      </c>
      <c r="B76" s="65">
        <f>C76+D76+E76+F76</f>
        <v>3</v>
      </c>
      <c r="C76" s="65">
        <v>0</v>
      </c>
      <c r="D76" s="65">
        <v>0</v>
      </c>
      <c r="E76" s="65">
        <v>0</v>
      </c>
      <c r="F76" s="66">
        <v>3</v>
      </c>
      <c r="G76" s="65">
        <f>H76+I76+J76+K76</f>
        <v>3</v>
      </c>
      <c r="H76" s="65">
        <v>0</v>
      </c>
      <c r="I76" s="65">
        <v>0</v>
      </c>
      <c r="J76" s="65">
        <v>0</v>
      </c>
      <c r="K76" s="65">
        <v>3</v>
      </c>
      <c r="L76" s="57">
        <f t="shared" si="8"/>
        <v>100</v>
      </c>
    </row>
    <row r="77" spans="1:12" ht="51" customHeight="1" thickBot="1">
      <c r="A77" s="37" t="s">
        <v>58</v>
      </c>
      <c r="B77" s="65">
        <f>C77+D77+E77+F77</f>
        <v>30</v>
      </c>
      <c r="C77" s="65">
        <v>0</v>
      </c>
      <c r="D77" s="65">
        <v>0</v>
      </c>
      <c r="E77" s="65">
        <v>0</v>
      </c>
      <c r="F77" s="66">
        <v>30</v>
      </c>
      <c r="G77" s="65">
        <f>H77+I77+J77+K77</f>
        <v>25.25</v>
      </c>
      <c r="H77" s="65">
        <v>0</v>
      </c>
      <c r="I77" s="65">
        <v>0</v>
      </c>
      <c r="J77" s="65">
        <v>0</v>
      </c>
      <c r="K77" s="65">
        <v>25.25</v>
      </c>
      <c r="L77" s="57">
        <f t="shared" si="8"/>
        <v>84.16666666666667</v>
      </c>
    </row>
    <row r="78" spans="1:13" ht="81" customHeight="1" thickBot="1">
      <c r="A78" s="35" t="s">
        <v>74</v>
      </c>
      <c r="B78" s="64">
        <f aca="true" t="shared" si="9" ref="B78:K78">B79+B80+B81+B82+B83+B84+B85+B86+B87+B88</f>
        <v>7017.689999999999</v>
      </c>
      <c r="C78" s="64">
        <f t="shared" si="9"/>
        <v>0</v>
      </c>
      <c r="D78" s="64">
        <f t="shared" si="9"/>
        <v>3070.69</v>
      </c>
      <c r="E78" s="64">
        <f t="shared" si="9"/>
        <v>382.78</v>
      </c>
      <c r="F78" s="70">
        <f t="shared" si="9"/>
        <v>3564.2200000000003</v>
      </c>
      <c r="G78" s="64">
        <f t="shared" si="9"/>
        <v>5997.299999999999</v>
      </c>
      <c r="H78" s="64">
        <f t="shared" si="9"/>
        <v>0</v>
      </c>
      <c r="I78" s="64">
        <f t="shared" si="9"/>
        <v>3070.69</v>
      </c>
      <c r="J78" s="64">
        <f t="shared" si="9"/>
        <v>382.78</v>
      </c>
      <c r="K78" s="64">
        <f t="shared" si="9"/>
        <v>2543.8300000000004</v>
      </c>
      <c r="L78" s="60">
        <f t="shared" si="8"/>
        <v>85.45974530080412</v>
      </c>
      <c r="M78" s="27"/>
    </row>
    <row r="79" spans="1:12" ht="29.25" customHeight="1">
      <c r="A79" s="40" t="s">
        <v>60</v>
      </c>
      <c r="B79" s="65">
        <f>C79+D79+E79+F79</f>
        <v>1856.22</v>
      </c>
      <c r="C79" s="65">
        <v>0</v>
      </c>
      <c r="D79" s="65">
        <v>0</v>
      </c>
      <c r="E79" s="65">
        <v>0</v>
      </c>
      <c r="F79" s="66">
        <v>1856.22</v>
      </c>
      <c r="G79" s="65">
        <f>H79+I79+J79+K79</f>
        <v>1343.52</v>
      </c>
      <c r="H79" s="65">
        <v>0</v>
      </c>
      <c r="I79" s="65">
        <v>0</v>
      </c>
      <c r="J79" s="65">
        <v>0</v>
      </c>
      <c r="K79" s="65">
        <v>1343.52</v>
      </c>
      <c r="L79" s="57">
        <f t="shared" si="8"/>
        <v>72.37935158548017</v>
      </c>
    </row>
    <row r="80" spans="1:12" ht="36.75" customHeight="1">
      <c r="A80" s="36" t="s">
        <v>61</v>
      </c>
      <c r="B80" s="65">
        <f>C80+D80+E80+F80</f>
        <v>200</v>
      </c>
      <c r="C80" s="65">
        <v>0</v>
      </c>
      <c r="D80" s="65">
        <v>0</v>
      </c>
      <c r="E80" s="65">
        <v>0</v>
      </c>
      <c r="F80" s="66">
        <v>200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57">
        <f t="shared" si="8"/>
        <v>0</v>
      </c>
    </row>
    <row r="81" spans="1:12" ht="84" customHeight="1">
      <c r="A81" s="36" t="s">
        <v>62</v>
      </c>
      <c r="B81" s="65">
        <f>C81+D81+E81+F81</f>
        <v>560.7</v>
      </c>
      <c r="C81" s="65">
        <v>0</v>
      </c>
      <c r="D81" s="65">
        <v>0</v>
      </c>
      <c r="E81" s="65">
        <v>0</v>
      </c>
      <c r="F81" s="66">
        <v>560.7</v>
      </c>
      <c r="G81" s="65">
        <f>H81+I81+J81+K81</f>
        <v>560.7</v>
      </c>
      <c r="H81" s="65">
        <v>0</v>
      </c>
      <c r="I81" s="65">
        <v>0</v>
      </c>
      <c r="J81" s="65">
        <v>0</v>
      </c>
      <c r="K81" s="65">
        <v>560.7</v>
      </c>
      <c r="L81" s="57">
        <f t="shared" si="8"/>
        <v>100</v>
      </c>
    </row>
    <row r="82" spans="1:12" ht="40.5">
      <c r="A82" s="38" t="s">
        <v>64</v>
      </c>
      <c r="B82" s="65">
        <f>C82+D82+E82+F82</f>
        <v>150</v>
      </c>
      <c r="C82" s="65">
        <v>0</v>
      </c>
      <c r="D82" s="65">
        <v>0</v>
      </c>
      <c r="E82" s="65">
        <v>0</v>
      </c>
      <c r="F82" s="66">
        <v>150</v>
      </c>
      <c r="G82" s="65">
        <f>H82+I82+J82+K82</f>
        <v>78.07</v>
      </c>
      <c r="H82" s="65">
        <v>0</v>
      </c>
      <c r="I82" s="65">
        <v>0</v>
      </c>
      <c r="J82" s="65">
        <v>0</v>
      </c>
      <c r="K82" s="65">
        <v>78.07</v>
      </c>
      <c r="L82" s="57">
        <f t="shared" si="8"/>
        <v>52.04666666666667</v>
      </c>
    </row>
    <row r="83" spans="1:12" ht="31.5">
      <c r="A83" s="41" t="s">
        <v>65</v>
      </c>
      <c r="B83" s="71">
        <f>C83+D83+E83+F83</f>
        <v>235.68</v>
      </c>
      <c r="C83" s="71">
        <v>0</v>
      </c>
      <c r="D83" s="71">
        <v>0</v>
      </c>
      <c r="E83" s="71">
        <v>0</v>
      </c>
      <c r="F83" s="72">
        <v>235.68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61">
        <f t="shared" si="8"/>
        <v>0</v>
      </c>
    </row>
    <row r="84" spans="1:12" ht="93">
      <c r="A84" s="41" t="s">
        <v>66</v>
      </c>
      <c r="B84" s="71">
        <f>C84+D84+E84+F84</f>
        <v>1316.37</v>
      </c>
      <c r="C84" s="71">
        <v>0</v>
      </c>
      <c r="D84" s="71">
        <v>933.59</v>
      </c>
      <c r="E84" s="71">
        <v>382.78</v>
      </c>
      <c r="F84" s="72">
        <v>0</v>
      </c>
      <c r="G84" s="71">
        <f aca="true" t="shared" si="10" ref="G84:G90">H84+I84+J84+K84</f>
        <v>1316.37</v>
      </c>
      <c r="H84" s="71">
        <v>0</v>
      </c>
      <c r="I84" s="71">
        <v>933.59</v>
      </c>
      <c r="J84" s="71">
        <v>382.78</v>
      </c>
      <c r="K84" s="71">
        <v>0</v>
      </c>
      <c r="L84" s="61">
        <f t="shared" si="8"/>
        <v>100</v>
      </c>
    </row>
    <row r="85" spans="1:12" ht="51.75">
      <c r="A85" s="41" t="s">
        <v>67</v>
      </c>
      <c r="B85" s="71">
        <f>C85+D85+E85+F85</f>
        <v>1641.08</v>
      </c>
      <c r="C85" s="71">
        <v>0</v>
      </c>
      <c r="D85" s="71">
        <v>1137.1</v>
      </c>
      <c r="E85" s="71">
        <v>0</v>
      </c>
      <c r="F85" s="72">
        <v>503.98</v>
      </c>
      <c r="G85" s="71">
        <f t="shared" si="10"/>
        <v>1641.08</v>
      </c>
      <c r="H85" s="71">
        <v>0</v>
      </c>
      <c r="I85" s="71">
        <v>1137.1</v>
      </c>
      <c r="J85" s="71">
        <v>0</v>
      </c>
      <c r="K85" s="71">
        <v>503.98</v>
      </c>
      <c r="L85" s="61">
        <v>0</v>
      </c>
    </row>
    <row r="86" spans="1:12" ht="79.5">
      <c r="A86" s="42" t="s">
        <v>68</v>
      </c>
      <c r="B86" s="71">
        <f>C86+D86+E86+F86</f>
        <v>526.32</v>
      </c>
      <c r="C86" s="71">
        <v>0</v>
      </c>
      <c r="D86" s="71">
        <v>500</v>
      </c>
      <c r="E86" s="71">
        <v>0</v>
      </c>
      <c r="F86" s="72">
        <v>26.32</v>
      </c>
      <c r="G86" s="71">
        <f t="shared" si="10"/>
        <v>526.32</v>
      </c>
      <c r="H86" s="71">
        <v>0</v>
      </c>
      <c r="I86" s="71">
        <v>500</v>
      </c>
      <c r="J86" s="71">
        <v>0</v>
      </c>
      <c r="K86" s="71">
        <v>26.32</v>
      </c>
      <c r="L86" s="61">
        <v>0</v>
      </c>
    </row>
    <row r="87" spans="1:12" ht="79.5" customHeight="1">
      <c r="A87" s="43" t="s">
        <v>69</v>
      </c>
      <c r="B87" s="71">
        <f>C87+D87+E87+F87</f>
        <v>526.32</v>
      </c>
      <c r="C87" s="71">
        <v>0</v>
      </c>
      <c r="D87" s="71">
        <v>500</v>
      </c>
      <c r="E87" s="71">
        <v>0</v>
      </c>
      <c r="F87" s="72">
        <v>26.32</v>
      </c>
      <c r="G87" s="71">
        <f t="shared" si="10"/>
        <v>526.32</v>
      </c>
      <c r="H87" s="71">
        <v>0</v>
      </c>
      <c r="I87" s="71">
        <v>500</v>
      </c>
      <c r="J87" s="71">
        <v>0</v>
      </c>
      <c r="K87" s="71">
        <v>26.32</v>
      </c>
      <c r="L87" s="61">
        <v>0</v>
      </c>
    </row>
    <row r="88" spans="1:12" ht="42">
      <c r="A88" s="41" t="s">
        <v>70</v>
      </c>
      <c r="B88" s="71">
        <f>C88+D88+E88+F88</f>
        <v>5</v>
      </c>
      <c r="C88" s="71">
        <v>0</v>
      </c>
      <c r="D88" s="71">
        <v>0</v>
      </c>
      <c r="E88" s="71">
        <v>0</v>
      </c>
      <c r="F88" s="72">
        <v>5</v>
      </c>
      <c r="G88" s="71">
        <f t="shared" si="10"/>
        <v>4.92</v>
      </c>
      <c r="H88" s="71">
        <v>0</v>
      </c>
      <c r="I88" s="71">
        <v>0</v>
      </c>
      <c r="J88" s="71">
        <v>0</v>
      </c>
      <c r="K88" s="71">
        <v>4.92</v>
      </c>
      <c r="L88" s="61">
        <v>0</v>
      </c>
    </row>
    <row r="89" spans="1:12" ht="51.75">
      <c r="A89" s="54" t="s">
        <v>83</v>
      </c>
      <c r="B89" s="73">
        <v>137</v>
      </c>
      <c r="C89" s="73">
        <v>0</v>
      </c>
      <c r="D89" s="73">
        <v>0</v>
      </c>
      <c r="E89" s="73">
        <v>0</v>
      </c>
      <c r="F89" s="73">
        <v>137</v>
      </c>
      <c r="G89" s="73">
        <f t="shared" si="10"/>
        <v>86.9</v>
      </c>
      <c r="H89" s="73">
        <v>0</v>
      </c>
      <c r="I89" s="73">
        <v>0</v>
      </c>
      <c r="J89" s="73">
        <v>0</v>
      </c>
      <c r="K89" s="73">
        <v>86.9</v>
      </c>
      <c r="L89" s="62">
        <f>G89/B89*100</f>
        <v>63.430656934306576</v>
      </c>
    </row>
    <row r="90" spans="1:12" ht="21">
      <c r="A90" s="41" t="s">
        <v>84</v>
      </c>
      <c r="B90" s="71">
        <f>C90+D90+E90+F90</f>
        <v>137</v>
      </c>
      <c r="C90" s="71">
        <v>0</v>
      </c>
      <c r="D90" s="71">
        <v>0</v>
      </c>
      <c r="E90" s="71">
        <v>0</v>
      </c>
      <c r="F90" s="72">
        <v>137</v>
      </c>
      <c r="G90" s="71">
        <f t="shared" si="10"/>
        <v>86.9</v>
      </c>
      <c r="H90" s="71">
        <v>0</v>
      </c>
      <c r="I90" s="71">
        <v>0</v>
      </c>
      <c r="J90" s="71">
        <v>0</v>
      </c>
      <c r="K90" s="71">
        <v>86.9</v>
      </c>
      <c r="L90" s="61">
        <f>G90/B90*100</f>
        <v>63.430656934306576</v>
      </c>
    </row>
    <row r="91" spans="1:14" ht="27.75">
      <c r="A91" s="31" t="s">
        <v>77</v>
      </c>
      <c r="B91" s="74">
        <f>B44+B51+B54+B66+B74+B78+B90</f>
        <v>31243.48</v>
      </c>
      <c r="C91" s="74">
        <f aca="true" t="shared" si="11" ref="C91:H91">C44+C51+C54+C66+C74+C78</f>
        <v>0</v>
      </c>
      <c r="D91" s="74">
        <f t="shared" si="11"/>
        <v>5500.5</v>
      </c>
      <c r="E91" s="74">
        <f t="shared" si="11"/>
        <v>748.78</v>
      </c>
      <c r="F91" s="75">
        <f>F44+F51+F54+F66+F74+F78+F89</f>
        <v>24994.2</v>
      </c>
      <c r="G91" s="74">
        <f>G44+G51+G54+G66+G74+G78+G89</f>
        <v>22811.88</v>
      </c>
      <c r="H91" s="74">
        <f t="shared" si="11"/>
        <v>0</v>
      </c>
      <c r="I91" s="74">
        <f>I44+I51+I54+I66+I74+I78+I89</f>
        <v>4750.22</v>
      </c>
      <c r="J91" s="74">
        <f>J44+J51+J54+J66+J74+J78+J89</f>
        <v>748.78</v>
      </c>
      <c r="K91" s="74">
        <f>K44+K51+K54+K66+K74+K78+K89</f>
        <v>17312.880000000005</v>
      </c>
      <c r="L91" s="63">
        <f>G91/B91*100</f>
        <v>73.01324948437242</v>
      </c>
      <c r="M91" s="27"/>
      <c r="N91" s="27"/>
    </row>
    <row r="92" spans="1:13" ht="14.25" hidden="1">
      <c r="A92" s="10"/>
      <c r="B92" s="28">
        <f>B91+B40</f>
        <v>45840.19111</v>
      </c>
      <c r="C92" s="9">
        <f>C91+C40</f>
        <v>3115.67</v>
      </c>
      <c r="D92" s="9">
        <f>D91+D40</f>
        <v>15718.33</v>
      </c>
      <c r="E92" s="9">
        <f>E91+E40</f>
        <v>748.78</v>
      </c>
      <c r="F92" s="51">
        <f>F91+F40</f>
        <v>26257.41111</v>
      </c>
      <c r="G92" s="28">
        <f>G40+G91</f>
        <v>25545.11</v>
      </c>
      <c r="H92" s="9"/>
      <c r="I92" s="9"/>
      <c r="J92" s="9"/>
      <c r="K92" s="9"/>
      <c r="L92" s="9"/>
      <c r="M92">
        <f>C92+D92+E92+F92</f>
        <v>45840.19111</v>
      </c>
    </row>
    <row r="93" spans="1:12" ht="14.25" hidden="1">
      <c r="A93" s="10"/>
      <c r="B93" s="9"/>
      <c r="C93" s="9"/>
      <c r="D93" s="9"/>
      <c r="E93" s="9"/>
      <c r="F93" s="51"/>
      <c r="G93" s="9"/>
      <c r="H93" s="9"/>
      <c r="I93" s="9"/>
      <c r="J93" s="9"/>
      <c r="K93" s="9"/>
      <c r="L93" s="9"/>
    </row>
    <row r="94" spans="1:12" ht="14.25" hidden="1">
      <c r="A94" s="10"/>
      <c r="B94" s="9"/>
      <c r="C94" s="9"/>
      <c r="D94" s="9"/>
      <c r="E94" s="9"/>
      <c r="F94" s="51"/>
      <c r="G94" s="9"/>
      <c r="H94" s="9"/>
      <c r="I94" s="9"/>
      <c r="J94" s="9"/>
      <c r="K94" s="9"/>
      <c r="L94" s="9"/>
    </row>
    <row r="95" spans="1:12" ht="14.25" hidden="1">
      <c r="A95" s="10"/>
      <c r="B95" s="9"/>
      <c r="C95" s="9"/>
      <c r="D95" s="9"/>
      <c r="E95" s="9"/>
      <c r="F95" s="51"/>
      <c r="G95" s="9"/>
      <c r="H95" s="9"/>
      <c r="I95" s="9"/>
      <c r="J95" s="9"/>
      <c r="K95" s="9"/>
      <c r="L95" s="9"/>
    </row>
    <row r="96" spans="1:12" ht="14.25" hidden="1">
      <c r="A96" s="11"/>
      <c r="B96" s="9"/>
      <c r="C96" s="9"/>
      <c r="D96" s="9"/>
      <c r="E96" s="9"/>
      <c r="F96" s="51"/>
      <c r="G96" s="9"/>
      <c r="H96" s="9"/>
      <c r="I96" s="9"/>
      <c r="J96" s="9"/>
      <c r="K96" s="9"/>
      <c r="L96" s="9"/>
    </row>
    <row r="97" spans="1:12" ht="14.25" hidden="1">
      <c r="A97" s="11"/>
      <c r="B97" s="9"/>
      <c r="C97" s="9"/>
      <c r="D97" s="9"/>
      <c r="E97" s="9"/>
      <c r="F97" s="51"/>
      <c r="G97" s="9"/>
      <c r="H97" s="9"/>
      <c r="I97" s="9"/>
      <c r="J97" s="9"/>
      <c r="K97" s="9"/>
      <c r="L97" s="9"/>
    </row>
    <row r="98" spans="1:12" ht="14.25" hidden="1">
      <c r="A98" s="11"/>
      <c r="B98" s="9"/>
      <c r="C98" s="9"/>
      <c r="D98" s="9"/>
      <c r="E98" s="9"/>
      <c r="F98" s="51"/>
      <c r="G98" s="9"/>
      <c r="H98" s="9"/>
      <c r="I98" s="9"/>
      <c r="J98" s="9"/>
      <c r="K98" s="9"/>
      <c r="L98" s="9"/>
    </row>
    <row r="99" spans="1:12" ht="14.25" hidden="1">
      <c r="A99" s="11"/>
      <c r="B99" s="9"/>
      <c r="C99" s="9"/>
      <c r="D99" s="9"/>
      <c r="E99" s="9"/>
      <c r="F99" s="51"/>
      <c r="G99" s="9"/>
      <c r="H99" s="9"/>
      <c r="I99" s="9"/>
      <c r="J99" s="9"/>
      <c r="K99" s="9"/>
      <c r="L99" s="9"/>
    </row>
    <row r="100" spans="1:12" ht="14.25" hidden="1">
      <c r="A100" s="11"/>
      <c r="B100" s="9"/>
      <c r="C100" s="9"/>
      <c r="D100" s="9"/>
      <c r="E100" s="9"/>
      <c r="F100" s="51"/>
      <c r="G100" s="9"/>
      <c r="H100" s="9"/>
      <c r="I100" s="9"/>
      <c r="J100" s="9"/>
      <c r="K100" s="9"/>
      <c r="L100" s="9"/>
    </row>
    <row r="101" spans="1:12" ht="14.25" hidden="1">
      <c r="A101" s="9"/>
      <c r="B101" s="9"/>
      <c r="C101" s="9"/>
      <c r="D101" s="9"/>
      <c r="E101" s="9"/>
      <c r="F101" s="51"/>
      <c r="G101" s="9"/>
      <c r="H101" s="9"/>
      <c r="I101" s="9"/>
      <c r="J101" s="9"/>
      <c r="K101" s="9"/>
      <c r="L101" s="9"/>
    </row>
    <row r="102" spans="1:12" ht="14.25" hidden="1">
      <c r="A102" s="9"/>
      <c r="B102" s="9"/>
      <c r="C102" s="9"/>
      <c r="D102" s="9"/>
      <c r="E102" s="9"/>
      <c r="F102" s="51"/>
      <c r="G102" s="9"/>
      <c r="H102" s="9"/>
      <c r="I102" s="9"/>
      <c r="J102" s="9"/>
      <c r="K102" s="9"/>
      <c r="L102" s="9"/>
    </row>
    <row r="103" spans="1:12" ht="14.25" hidden="1">
      <c r="A103" s="9"/>
      <c r="B103" s="9"/>
      <c r="C103" s="9"/>
      <c r="D103" s="9"/>
      <c r="E103" s="9"/>
      <c r="F103" s="51"/>
      <c r="G103" s="9"/>
      <c r="H103" s="9"/>
      <c r="I103" s="9"/>
      <c r="J103" s="9"/>
      <c r="K103" s="9"/>
      <c r="L103" s="9"/>
    </row>
  </sheetData>
  <sheetProtection/>
  <mergeCells count="167">
    <mergeCell ref="A15:L15"/>
    <mergeCell ref="J66:J68"/>
    <mergeCell ref="K66:K68"/>
    <mergeCell ref="L66:L68"/>
    <mergeCell ref="I54:I55"/>
    <mergeCell ref="J54:J55"/>
    <mergeCell ref="K54:K55"/>
    <mergeCell ref="L54:L55"/>
    <mergeCell ref="J47:J48"/>
    <mergeCell ref="K47:K48"/>
    <mergeCell ref="L47:L48"/>
    <mergeCell ref="I47:I48"/>
    <mergeCell ref="F54:F55"/>
    <mergeCell ref="G54:G55"/>
    <mergeCell ref="H54:H55"/>
    <mergeCell ref="B47:B48"/>
    <mergeCell ref="C47:C48"/>
    <mergeCell ref="D47:D48"/>
    <mergeCell ref="E47:E48"/>
    <mergeCell ref="F47:F48"/>
    <mergeCell ref="G47:G48"/>
    <mergeCell ref="H47:H48"/>
    <mergeCell ref="B66:B68"/>
    <mergeCell ref="C66:C68"/>
    <mergeCell ref="D66:D68"/>
    <mergeCell ref="E66:E68"/>
    <mergeCell ref="F66:F68"/>
    <mergeCell ref="G66:G68"/>
    <mergeCell ref="H66:H68"/>
    <mergeCell ref="I66:I68"/>
    <mergeCell ref="A43:L43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B54:B55"/>
    <mergeCell ref="C54:C55"/>
    <mergeCell ref="D54:D55"/>
    <mergeCell ref="E54:E55"/>
    <mergeCell ref="A66:A67"/>
    <mergeCell ref="L29:L30"/>
    <mergeCell ref="G29:G30"/>
    <mergeCell ref="B40:B42"/>
    <mergeCell ref="C40:C42"/>
    <mergeCell ref="D40:D42"/>
    <mergeCell ref="E40:E42"/>
    <mergeCell ref="F40:F42"/>
    <mergeCell ref="B36:B39"/>
    <mergeCell ref="C36:C39"/>
    <mergeCell ref="D36:D39"/>
    <mergeCell ref="E36:E39"/>
    <mergeCell ref="F36:F39"/>
    <mergeCell ref="G40:G42"/>
    <mergeCell ref="H40:H42"/>
    <mergeCell ref="I40:I42"/>
    <mergeCell ref="J40:J42"/>
    <mergeCell ref="K40:K42"/>
    <mergeCell ref="L40:L42"/>
    <mergeCell ref="H36:H39"/>
    <mergeCell ref="I36:I39"/>
    <mergeCell ref="J36:J39"/>
    <mergeCell ref="K36:K39"/>
    <mergeCell ref="L36:L39"/>
    <mergeCell ref="G36:G39"/>
    <mergeCell ref="J22:J24"/>
    <mergeCell ref="K22:K24"/>
    <mergeCell ref="L22:L24"/>
    <mergeCell ref="G22:G24"/>
    <mergeCell ref="B32:B34"/>
    <mergeCell ref="C32:C34"/>
    <mergeCell ref="D32:D34"/>
    <mergeCell ref="E32:E34"/>
    <mergeCell ref="F32:F34"/>
    <mergeCell ref="B29:B30"/>
    <mergeCell ref="C29:C30"/>
    <mergeCell ref="D29:D30"/>
    <mergeCell ref="E29:E30"/>
    <mergeCell ref="F29:F30"/>
    <mergeCell ref="G32:G34"/>
    <mergeCell ref="H32:H34"/>
    <mergeCell ref="I32:I34"/>
    <mergeCell ref="J32:J34"/>
    <mergeCell ref="K32:K34"/>
    <mergeCell ref="L32:L34"/>
    <mergeCell ref="H29:H30"/>
    <mergeCell ref="I29:I30"/>
    <mergeCell ref="J29:J30"/>
    <mergeCell ref="K29:K30"/>
    <mergeCell ref="H17:H18"/>
    <mergeCell ref="I17:I18"/>
    <mergeCell ref="J17:J18"/>
    <mergeCell ref="K17:K18"/>
    <mergeCell ref="L17:L18"/>
    <mergeCell ref="G17:G18"/>
    <mergeCell ref="B27:B28"/>
    <mergeCell ref="C27:C28"/>
    <mergeCell ref="D27:D28"/>
    <mergeCell ref="E27:E28"/>
    <mergeCell ref="F27:F28"/>
    <mergeCell ref="B22:B24"/>
    <mergeCell ref="C22:C24"/>
    <mergeCell ref="D22:D24"/>
    <mergeCell ref="E22:E24"/>
    <mergeCell ref="F22:F24"/>
    <mergeCell ref="G27:G28"/>
    <mergeCell ref="H27:H28"/>
    <mergeCell ref="I27:I28"/>
    <mergeCell ref="J27:J28"/>
    <mergeCell ref="K27:K28"/>
    <mergeCell ref="L27:L28"/>
    <mergeCell ref="H22:H24"/>
    <mergeCell ref="I22:I24"/>
    <mergeCell ref="J13:J14"/>
    <mergeCell ref="K13:K14"/>
    <mergeCell ref="L13:L14"/>
    <mergeCell ref="G10:G12"/>
    <mergeCell ref="H10:H12"/>
    <mergeCell ref="I10:I12"/>
    <mergeCell ref="J10:J12"/>
    <mergeCell ref="K10:K12"/>
    <mergeCell ref="B20:B21"/>
    <mergeCell ref="C20:C21"/>
    <mergeCell ref="D20:D21"/>
    <mergeCell ref="E20:E21"/>
    <mergeCell ref="F20:F21"/>
    <mergeCell ref="B17:B18"/>
    <mergeCell ref="C17:C18"/>
    <mergeCell ref="D17:D18"/>
    <mergeCell ref="E17:E18"/>
    <mergeCell ref="F17:F18"/>
    <mergeCell ref="G20:G21"/>
    <mergeCell ref="H20:H21"/>
    <mergeCell ref="I20:I21"/>
    <mergeCell ref="J20:J21"/>
    <mergeCell ref="K20:K21"/>
    <mergeCell ref="L20:L21"/>
    <mergeCell ref="A22:A24"/>
    <mergeCell ref="A6:A9"/>
    <mergeCell ref="B6:L6"/>
    <mergeCell ref="B7:F7"/>
    <mergeCell ref="B8:F8"/>
    <mergeCell ref="G7:K7"/>
    <mergeCell ref="G8:K8"/>
    <mergeCell ref="L7:L9"/>
    <mergeCell ref="A1:L2"/>
    <mergeCell ref="A4:L4"/>
    <mergeCell ref="B13:B14"/>
    <mergeCell ref="C13:C14"/>
    <mergeCell ref="D13:D14"/>
    <mergeCell ref="E13:E14"/>
    <mergeCell ref="F13:F14"/>
    <mergeCell ref="A10:A12"/>
    <mergeCell ref="B10:B12"/>
    <mergeCell ref="C10:C12"/>
    <mergeCell ref="D10:D12"/>
    <mergeCell ref="E10:E12"/>
    <mergeCell ref="F10:F12"/>
    <mergeCell ref="G13:G14"/>
    <mergeCell ref="H13:H14"/>
    <mergeCell ref="I13:I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2022-11-14T11:30:39Z</dcterms:modified>
  <cp:category/>
  <cp:version/>
  <cp:contentType/>
  <cp:contentStatus/>
</cp:coreProperties>
</file>