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0370" windowHeight="8415" activeTab="0"/>
  </bookViews>
  <sheets>
    <sheet name="Лист1" sheetId="1" r:id="rId1"/>
  </sheets>
  <definedNames>
    <definedName name="_xlnm._FilterDatabase" localSheetId="0" hidden="1">'Лист1'!$D$8:$D$310</definedName>
    <definedName name="APPT" localSheetId="0">'Лист1'!#REF!</definedName>
    <definedName name="FIO" localSheetId="0">'Лист1'!#REF!</definedName>
    <definedName name="SIGN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<sst xmlns="http://schemas.openxmlformats.org/spreadsheetml/2006/main" count="919" uniqueCount="259">
  <si>
    <t>0309</t>
  </si>
  <si>
    <t>0409</t>
  </si>
  <si>
    <t>0410</t>
  </si>
  <si>
    <t>0412</t>
  </si>
  <si>
    <t>0501</t>
  </si>
  <si>
    <t>0801</t>
  </si>
  <si>
    <t>1102</t>
  </si>
  <si>
    <t>Наименование</t>
  </si>
  <si>
    <t>Раздел, подраздел</t>
  </si>
  <si>
    <t>Целевая статья</t>
  </si>
  <si>
    <t>Вид расхода</t>
  </si>
  <si>
    <t>Прочая закупка товаров, работ и услуг для обеспечения государственных (муниципальных) нужд</t>
  </si>
  <si>
    <t>244</t>
  </si>
  <si>
    <t>0503</t>
  </si>
  <si>
    <t>0310</t>
  </si>
  <si>
    <t>Программная часть</t>
  </si>
  <si>
    <t>Мероприятия по землеустройству и землепользованию</t>
  </si>
  <si>
    <t>Реализация мероприятий, направленных на снижение напряженности на рынке труда</t>
  </si>
  <si>
    <t>Мероприятия по обеспечению первичных мер пожарной безопасности</t>
  </si>
  <si>
    <t>Капитальный ремонт и ремонт автомобильных дорог общего пользования местного значения</t>
  </si>
  <si>
    <t>Проведение мероприятий по организации уличного освещения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</si>
  <si>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</si>
  <si>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</si>
  <si>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Мероприятия по организации и содержанию мест захоронений</t>
  </si>
  <si>
    <t>Организация временных оплачиваемых рабочих мест для несовершеннолетних граждан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</si>
  <si>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</si>
  <si>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</si>
  <si>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</si>
  <si>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</si>
  <si>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Непрограммная часть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</si>
  <si>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</si>
  <si>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</si>
  <si>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121</t>
  </si>
  <si>
    <t>0104</t>
  </si>
  <si>
    <t>Содержание органов местного самоуправления</t>
  </si>
  <si>
    <t>61.8</t>
  </si>
  <si>
    <t>122</t>
  </si>
  <si>
    <t>Иные выплаты персоналу государственных (муниципальных) органов, за исключением фонда оплаты труда</t>
  </si>
  <si>
    <t>62.9</t>
  </si>
  <si>
    <t>Прочие расходы</t>
  </si>
  <si>
    <t>Прочие непрограммные расходы</t>
  </si>
  <si>
    <t xml:space="preserve">Иные межбюджетные трансферты </t>
  </si>
  <si>
    <t>540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</si>
  <si>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</si>
  <si>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</si>
  <si>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организации централизованных коммунальных услуг</t>
  </si>
  <si>
    <t>Резервные фонды местных администраций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</si>
  <si>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</si>
  <si>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</si>
  <si>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</si>
  <si>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</si>
  <si>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</si>
  <si>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</si>
  <si>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</si>
  <si>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</si>
  <si>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</si>
  <si>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</si>
  <si>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</si>
  <si>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</si>
  <si>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0203</t>
  </si>
  <si>
    <t>321</t>
  </si>
  <si>
    <t>1001</t>
  </si>
  <si>
    <t>Пенсионное обеспечение</t>
  </si>
  <si>
    <t>0502</t>
  </si>
  <si>
    <t>0707</t>
  </si>
  <si>
    <t>Сяськелевского сельского поселения</t>
  </si>
  <si>
    <t>71</t>
  </si>
  <si>
    <t>71.1</t>
  </si>
  <si>
    <t>71.2</t>
  </si>
  <si>
    <t>71.3</t>
  </si>
  <si>
    <t>71.3.1553</t>
  </si>
  <si>
    <t>71.4</t>
  </si>
  <si>
    <t>Осуществление первичного воинского учета на территориях, где отсутствуют военные комиссариаты</t>
  </si>
  <si>
    <t>Передача полномочий по жилищному контролю</t>
  </si>
  <si>
    <t>Мероприятия в области информационно-коммуникационных технологий и связи</t>
  </si>
  <si>
    <t>243</t>
  </si>
  <si>
    <t>Обеспечение деятельности органов местного самоуправления,  том числе оплата труда немуниципальных служащих</t>
  </si>
  <si>
    <t>852</t>
  </si>
  <si>
    <t>Расходы на обеспечение деятельности муниципальных служащих органов местного самоуправления (ФОТ)</t>
  </si>
  <si>
    <t xml:space="preserve">Расходы на обеспечение деятельности главы местной администрации </t>
  </si>
  <si>
    <t>Обеспечение деятельности Совета депутатов муниципального образования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</si>
  <si>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</si>
  <si>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Доплаты к пенсиям муниципальных служащих</t>
  </si>
  <si>
    <t>Связь и информатика</t>
  </si>
  <si>
    <t>Другие вопросы в области национальной экономики</t>
  </si>
  <si>
    <t>Мобилизационная и вневойсковая подготовка</t>
  </si>
  <si>
    <t>Обеспечение противопожарной безопасности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</si>
  <si>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</si>
  <si>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</si>
  <si>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</si>
  <si>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</si>
  <si>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</si>
  <si>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Дорожное хозяйство (дорожные фонды)</t>
  </si>
  <si>
    <t>Мероприятия в сфере культуры и кинематографии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</si>
  <si>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</si>
  <si>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Массовый спорт</t>
  </si>
  <si>
    <t>Молодежная политика и оздоровление детей</t>
  </si>
  <si>
    <t>111</t>
  </si>
  <si>
    <t>Функционирование местных администраций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</si>
  <si>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</si>
  <si>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</si>
  <si>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Утверждение генеральных планов поселения, правил застройки, утверждения документов на план. Территории, выдача разрешений на строительство, ввод в эксплуатацию</t>
  </si>
  <si>
    <t>Межбюджетные трансферты</t>
  </si>
  <si>
    <t>Пособия, компенсации и иные социальные выплаты гражданам, кроме публичных нормативных обязательств</t>
  </si>
  <si>
    <t>71.5</t>
  </si>
  <si>
    <t>853</t>
  </si>
  <si>
    <t>Уплата иных платежей</t>
  </si>
  <si>
    <t>Уплата прочих налогов, сборов</t>
  </si>
  <si>
    <t>Обеспечение выплат стимулирующего характера работникам муниципальных учреждений культуры Ленинградской области</t>
  </si>
  <si>
    <t>Проведение мероприятий по обеспечению безопасности дорожного движения</t>
  </si>
  <si>
    <t>71.3.1554</t>
  </si>
  <si>
    <t>Закупка товаров, работ и услуг  в сфере информационно-коммуникационных технологий</t>
  </si>
  <si>
    <t>242</t>
  </si>
  <si>
    <t>71 1 16 15160</t>
  </si>
  <si>
    <t>71 1 16 15170</t>
  </si>
  <si>
    <t>71 1 16 15180</t>
  </si>
  <si>
    <t>71 1 16 15330</t>
  </si>
  <si>
    <t>71 1 16 15510</t>
  </si>
  <si>
    <t>71 2 16 15690</t>
  </si>
  <si>
    <t>71 2 16  15120</t>
  </si>
  <si>
    <t>71 3 16 15210</t>
  </si>
  <si>
    <t>71 3 16 15220</t>
  </si>
  <si>
    <t>71 3 16 15380</t>
  </si>
  <si>
    <t>71 3 16 15400</t>
  </si>
  <si>
    <t>71 3 16 15420</t>
  </si>
  <si>
    <t>71 7 16 15540</t>
  </si>
  <si>
    <t>71 4 16 12500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</si>
  <si>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</si>
  <si>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</si>
  <si>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71 4 16 12600</t>
  </si>
  <si>
    <t>71 4 16 15630</t>
  </si>
  <si>
    <t>71 5 16 15230</t>
  </si>
  <si>
    <t>71 5 16 15340</t>
  </si>
  <si>
    <t>71 5 16 15660</t>
  </si>
  <si>
    <t>71 5 16 15680</t>
  </si>
  <si>
    <t>61 7 00 11020</t>
  </si>
  <si>
    <t>61 7  00</t>
  </si>
  <si>
    <t>61 7 00 11040</t>
  </si>
  <si>
    <t>61 8 00 11030</t>
  </si>
  <si>
    <t>61 8 00 11050</t>
  </si>
  <si>
    <t>61 8 00 71340</t>
  </si>
  <si>
    <t>62 9 00 51180</t>
  </si>
  <si>
    <t>62 9 00 15280</t>
  </si>
  <si>
    <t>62 9 00 15070</t>
  </si>
  <si>
    <t>62 9 00 15060</t>
  </si>
  <si>
    <t>62 9 00 15050</t>
  </si>
  <si>
    <t>62 9 00 15030</t>
  </si>
  <si>
    <t>62 9 00 15020</t>
  </si>
  <si>
    <t>62 9 00 13070</t>
  </si>
  <si>
    <t>62 9 00 13060</t>
  </si>
  <si>
    <t>62 9 00 13050</t>
  </si>
  <si>
    <t>62 9 00 13040</t>
  </si>
  <si>
    <t>62 9 00 13030</t>
  </si>
  <si>
    <t>62 9 00 13020</t>
  </si>
  <si>
    <t>62 9 00 13010</t>
  </si>
  <si>
    <t>62 9 00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</si>
  <si>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</si>
  <si>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129</t>
  </si>
  <si>
    <t xml:space="preserve">Фонд оплаты труда государственных (муниципальных) органов </t>
  </si>
  <si>
    <t>71 3 16 15410</t>
  </si>
  <si>
    <t xml:space="preserve">Мероприятия в области строительства, архитектуры и градостроительства </t>
  </si>
  <si>
    <t xml:space="preserve">Проведение мероприятий по гражданской обороне </t>
  </si>
  <si>
    <t xml:space="preserve">Профилактика терроризма и экстремизма </t>
  </si>
  <si>
    <t xml:space="preserve">Мероприятия по развитию и поддержке предпринимательства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</si>
  <si>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</si>
  <si>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</si>
  <si>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</si>
  <si>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 xml:space="preserve">Проведение мероприятий по озеленению территории поселения </t>
  </si>
  <si>
    <t xml:space="preserve">Мероприятия по обеспечению деятельности подведомственных учреждений культуры </t>
  </si>
  <si>
    <t xml:space="preserve">Мероприятия по обеспечению деятельности муниципальных библиотек </t>
  </si>
  <si>
    <t xml:space="preserve">Проведение культурно-массовых мероприятий к праздничным и памятным датам </t>
  </si>
  <si>
    <t xml:space="preserve">Проведение мероприятий для детей и молодежи </t>
  </si>
  <si>
    <t xml:space="preserve">Проведение мероприятий в области спорта и физической культуры </t>
  </si>
  <si>
    <t xml:space="preserve">Комплексные меры по профилактике безнадзорности и правонарушений несовершеннолетних </t>
  </si>
  <si>
    <t xml:space="preserve">Проведение мероприятий по обеспечению безопасности дорожного движения </t>
  </si>
  <si>
    <t xml:space="preserve">Капитальный ремонт и ремонт автомобильных дорог общего пользования местного значения </t>
  </si>
  <si>
    <t>71 3 16  15530</t>
  </si>
  <si>
    <t>71 7 16  15600</t>
  </si>
  <si>
    <t>71 7 16  15610</t>
  </si>
  <si>
    <t>851</t>
  </si>
  <si>
    <t>Уплата налога на имущество организаций и земельного налога</t>
  </si>
  <si>
    <t>71 3 16 17002</t>
  </si>
  <si>
    <t>71 3 16 16400</t>
  </si>
  <si>
    <t>Подпрограмма "Стимулирование экономической активности на территории Сяськелевского сельского поселения"</t>
  </si>
  <si>
    <t>Подпрограмма  "Обеспечение безопасности на территории Сяськелевского сельского поселения"</t>
  </si>
  <si>
    <t>Подпрограмма  "Жилищно-коммунальное хозяйство и благоустройство территории Сяськелевского сельского поселения"</t>
  </si>
  <si>
    <t>Закупка товаров, работ и услуг в сфере информационно-коммуникационных технологий</t>
  </si>
  <si>
    <t>Строительство и содержание автомобильных дорог и инженерных сооружений на них в границах муниципального образования</t>
  </si>
  <si>
    <t>71 7 16  15390</t>
  </si>
  <si>
    <t>71 7 16 S0130</t>
  </si>
  <si>
    <t>71 7 16 S4390</t>
  </si>
  <si>
    <t>71 7 16 S0880</t>
  </si>
  <si>
    <t>71 7 16 70140</t>
  </si>
  <si>
    <t>71 7 16 S0140</t>
  </si>
  <si>
    <t>71.7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</si>
  <si>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</si>
  <si>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Фонд оплаты труда казенных учреждений</t>
  </si>
  <si>
    <t xml:space="preserve">Фонд оплаты труда казенных учреждений </t>
  </si>
  <si>
    <t>71 2 16  15690</t>
  </si>
  <si>
    <t>Разработка схем газоснабжения</t>
  </si>
  <si>
    <t>71 3 16 S4310</t>
  </si>
  <si>
    <t>112</t>
  </si>
  <si>
    <t>Иные выплаты персоналу учреждений, за исключением фонда оплаты труда</t>
  </si>
  <si>
    <t>Поддержка муниципальных образований по развитию общественной инфраструктуры муниципального значения</t>
  </si>
  <si>
    <t>71 4 16 72020</t>
  </si>
  <si>
    <t>71 5 16 72020</t>
  </si>
  <si>
    <t xml:space="preserve">Софинансирование мероприятий по борьбе  с  борщевиком Сосновского на территории Сяськелевского сельского поселения Гатчинского муниципального района Ленинградской области  </t>
  </si>
  <si>
    <t xml:space="preserve">Реализация мероприятий по борьбе  с  борщевиком Сосновского на территории Сяськелевского сельского поселения Гатчинского муниципального района Ленинградской области  </t>
  </si>
  <si>
    <t>71 3 16 74310</t>
  </si>
  <si>
    <t>Софинансирование мероприятий по реализации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</si>
  <si>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мероприятий по реализации областного закона от 14.12.2012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</si>
  <si>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капитального ремонта и ремонта автомобильных дорог общего пользования местного значения</t>
  </si>
  <si>
    <t>Мероприятия на реализацию областного закона от 14.12.2012 № 95-оз "О содействии развитию на части территорий муниципальных образований Ленинградской области иных форм местного самоуправления"</t>
  </si>
  <si>
    <t>71 7 16 70880</t>
  </si>
  <si>
    <t>Субсидии на реализацию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</si>
  <si>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71 7 16 74390</t>
  </si>
  <si>
    <t>71 4 16 70360</t>
  </si>
  <si>
    <t>% исполнения к годовому уточненному плану</t>
  </si>
  <si>
    <t>Всего</t>
  </si>
  <si>
    <t xml:space="preserve"> Подпрограмма  "Содержание и развитие сети автомобильных дорог местного значения на территории Сяськелевского сельского поселения"</t>
  </si>
  <si>
    <t>Уточненный бюджет на 2017 год, (тыс. руб.)</t>
  </si>
  <si>
    <t>Подпрограмма  "Развитие физической культуры, спорта и молодежной политики на территории Сяськелевского поселения"</t>
  </si>
  <si>
    <t xml:space="preserve">Подпрограмма  "Развитие культуры, организация праздничных мероприятий на территории Сяськелевского сельского поселения" </t>
  </si>
  <si>
    <t>Социально-экономическое развитие Сяськелевского сельского поселения Гатчинского муниципального района Ленинградской области на 2017 год</t>
  </si>
  <si>
    <t>71.6</t>
  </si>
  <si>
    <t>Мероприятия по текущему, капитальному ремонту объектов культуры</t>
  </si>
  <si>
    <t>71 6 16 15640</t>
  </si>
  <si>
    <t xml:space="preserve">Мероприятия по капитальному ремонту объектов государственной (муниципальной) собственности (культура) </t>
  </si>
  <si>
    <t>71 6 16 70670</t>
  </si>
  <si>
    <t xml:space="preserve">Софинансирование мероприятий по капитальному ремонту объектов государственной (муниципальной) собственности (культура) </t>
  </si>
  <si>
    <t>71 6 16 S0670</t>
  </si>
  <si>
    <t>62 9 00 13150</t>
  </si>
  <si>
    <t>Передача полномочий по осуществлению внутреннего финансового контроля</t>
  </si>
  <si>
    <t>71 3 16 S0780</t>
  </si>
  <si>
    <t>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</t>
  </si>
  <si>
    <t>71 3 16 72030</t>
  </si>
  <si>
    <t>Подготовка и проведение мероприятий, посвященных Дню образования Ленинградской области</t>
  </si>
  <si>
    <t>Ведомственные целевые программы</t>
  </si>
  <si>
    <t xml:space="preserve">79 4 </t>
  </si>
  <si>
    <t>Ведомственная целевая Программа развития муниципальной службы в Мо Сяськелевское сельское поселение</t>
  </si>
  <si>
    <t>79 4 16 00000</t>
  </si>
  <si>
    <t>Приложение 4.1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</si>
  <si>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</si>
  <si>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</si>
  <si>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71 7 16 74200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</si>
  <si>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</si>
  <si>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71 7 16 S4200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</si>
  <si>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</si>
  <si>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71 3 16 S0880</t>
  </si>
  <si>
    <t>71 3 16 70880</t>
  </si>
  <si>
    <t xml:space="preserve">РАСПРЕДЕЛЕНИЕ
бюджетных ассигнований по целевым статьям (муниципальной программе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Сяськелевского сельского  поселения за 9 месяцев 2017 года </t>
  </si>
  <si>
    <t>Исполнено за 9 месяцев 2017 года, (тыс. руб.)</t>
  </si>
  <si>
    <t>71 2 16 15090</t>
  </si>
  <si>
    <t>71 3 16 74390</t>
  </si>
  <si>
    <t>71 3 16 S4390</t>
  </si>
  <si>
    <t>Софинансирование мероприятий на реализацию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</si>
  <si>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Подпрограмма "Устойчивое развитие территории Сяськелевского сельского поселения"</t>
  </si>
  <si>
    <t>к постановлению администрации</t>
  </si>
  <si>
    <t>№ 362 от 17 октября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</si>
</sst>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_ ;[Red]\-#,##0.0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" fontId="6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justify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right" vertical="center" wrapText="1"/>
    </xf>
    <xf numFmtId="173" fontId="10" fillId="35" borderId="10" xfId="0" applyNumberFormat="1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173" fontId="4" fillId="35" borderId="10" xfId="0" applyNumberFormat="1" applyFont="1" applyFill="1" applyBorder="1" applyAlignment="1">
      <alignment horizontal="right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9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 customHeight="1" outlineLevelRow="2"/>
  <cols>
    <col min="1" max="1" width="78.57421875" style="22" customWidth="1"/>
    <col min="2" max="2" width="13.140625" style="4" customWidth="1"/>
    <col min="3" max="3" width="5.28125" style="4" customWidth="1"/>
    <col min="4" max="4" width="5.140625" style="4" customWidth="1"/>
    <col min="5" max="5" width="10.421875" style="4" customWidth="1"/>
    <col min="6" max="6" width="10.00390625" style="4" customWidth="1"/>
    <col min="7" max="7" width="5.421875" style="4" customWidth="1"/>
    <col min="8" max="16384" width="9.140625" style="4" customWidth="1"/>
  </cols>
  <sheetData>
    <row r="1" spans="1:10" ht="12.75" customHeight="1">
      <c r="A1" s="19"/>
      <c r="D1" s="79" t="s">
        <v>241</v>
      </c>
      <c r="E1" s="79"/>
      <c r="F1" s="79"/>
      <c r="G1" s="79"/>
      <c r="I1" s="82"/>
      <c r="J1" s="82"/>
    </row>
    <row r="2" spans="1:10" ht="12.75" customHeight="1">
      <c r="A2" s="20"/>
      <c r="B2" s="79" t="s">
        <v>257</v>
      </c>
      <c r="C2" s="79"/>
      <c r="D2" s="79"/>
      <c r="E2" s="79"/>
      <c r="F2" s="79"/>
      <c r="G2" s="79"/>
      <c r="H2" s="58"/>
      <c r="I2" s="58"/>
      <c r="J2" s="58"/>
    </row>
    <row r="3" spans="1:10" ht="12.75" customHeight="1">
      <c r="A3" s="20"/>
      <c r="B3" s="58"/>
      <c r="C3" s="58"/>
      <c r="D3" s="79" t="s">
        <v>65</v>
      </c>
      <c r="E3" s="79"/>
      <c r="F3" s="79"/>
      <c r="G3" s="79"/>
      <c r="H3" s="58"/>
      <c r="I3" s="58"/>
      <c r="J3" s="58"/>
    </row>
    <row r="4" spans="1:10" ht="12.75" customHeight="1">
      <c r="A4" s="21"/>
      <c r="C4" s="58"/>
      <c r="D4" s="58"/>
      <c r="E4" s="79" t="s">
        <v>258</v>
      </c>
      <c r="F4" s="79"/>
      <c r="G4" s="79"/>
      <c r="H4" s="58"/>
      <c r="I4" s="58"/>
      <c r="J4" s="58"/>
    </row>
    <row r="5" spans="1:7" ht="12" customHeight="1">
      <c r="A5" s="80"/>
      <c r="B5" s="80"/>
      <c r="C5" s="80"/>
      <c r="D5" s="80"/>
      <c r="E5" s="80"/>
      <c r="F5" s="1"/>
      <c r="G5" s="8"/>
    </row>
    <row r="6" spans="1:7" ht="75" customHeight="1">
      <c r="A6" s="78" t="s">
        <v>250</v>
      </c>
      <c r="B6" s="78"/>
      <c r="C6" s="78"/>
      <c r="D6" s="78"/>
      <c r="E6" s="78"/>
      <c r="F6" s="78"/>
      <c r="G6" s="78"/>
    </row>
    <row r="7" spans="1:7" ht="12.75">
      <c r="A7" s="80"/>
      <c r="B7" s="80"/>
      <c r="C7" s="80"/>
      <c r="D7" s="80"/>
      <c r="E7" s="80"/>
      <c r="F7" s="1"/>
      <c r="G7" s="8"/>
    </row>
    <row r="8" spans="1:7" ht="14.25" customHeight="1">
      <c r="A8" s="83" t="s">
        <v>7</v>
      </c>
      <c r="B8" s="77" t="s">
        <v>9</v>
      </c>
      <c r="C8" s="77" t="s">
        <v>10</v>
      </c>
      <c r="D8" s="77" t="s">
        <v>8</v>
      </c>
      <c r="E8" s="77" t="s">
        <v>220</v>
      </c>
      <c r="F8" s="77" t="s">
        <v>251</v>
      </c>
      <c r="G8" s="81" t="s">
        <v>217</v>
      </c>
    </row>
    <row r="9" spans="1:7" ht="69" customHeight="1">
      <c r="A9" s="83"/>
      <c r="B9" s="77"/>
      <c r="C9" s="77"/>
      <c r="D9" s="77"/>
      <c r="E9" s="77"/>
      <c r="F9" s="77"/>
      <c r="G9" s="81"/>
    </row>
    <row r="10" spans="1:7" ht="18.75" customHeight="1">
      <c r="A10" s="65" t="s">
        <v>15</v>
      </c>
      <c r="B10" s="66"/>
      <c r="C10" s="67"/>
      <c r="D10" s="67"/>
      <c r="E10" s="68">
        <f>E11+E215</f>
        <v>41050.23</v>
      </c>
      <c r="F10" s="68">
        <f>F11+F215</f>
        <v>25201.39</v>
      </c>
      <c r="G10" s="69">
        <f aca="true" t="shared" si="0" ref="G10:G15">F10/E10*100</f>
        <v>61.39159269022365</v>
      </c>
    </row>
    <row r="11" spans="1:7" s="5" customFormat="1" ht="36" customHeight="1">
      <c r="A11" s="70" t="s">
        <v>223</v>
      </c>
      <c r="B11" s="71" t="s">
        <v>66</v>
      </c>
      <c r="C11" s="71"/>
      <c r="D11" s="71"/>
      <c r="E11" s="72">
        <f>E12+E30+E40+E103+E145+E173+E163</f>
        <v>41012.23</v>
      </c>
      <c r="F11" s="72">
        <f>F12+F30+F40+F103+F145+F173+F163</f>
        <v>25186.67</v>
      </c>
      <c r="G11" s="73">
        <f t="shared" si="0"/>
        <v>61.41258351472231</v>
      </c>
    </row>
    <row r="12" spans="1:7" s="5" customFormat="1" ht="25.5">
      <c r="A12" s="37" t="s">
        <v>183</v>
      </c>
      <c r="B12" s="38" t="s">
        <v>67</v>
      </c>
      <c r="C12" s="38"/>
      <c r="D12" s="38"/>
      <c r="E12" s="39">
        <f>E13+E16+E19+E22+E27</f>
        <v>1177.68</v>
      </c>
      <c r="F12" s="39">
        <f>F13+F16+F19+F22+F27</f>
        <v>941.38</v>
      </c>
      <c r="G12" s="53">
        <f t="shared" si="0"/>
        <v>79.93512668976291</v>
      </c>
    </row>
    <row r="13" spans="1:7" s="5" customFormat="1" ht="12.75">
      <c r="A13" s="30" t="s">
        <v>74</v>
      </c>
      <c r="B13" s="2" t="s">
        <v>113</v>
      </c>
      <c r="C13" s="2"/>
      <c r="D13" s="2"/>
      <c r="E13" s="12">
        <f>E14</f>
        <v>400</v>
      </c>
      <c r="F13" s="12">
        <f>F14</f>
        <v>293.15</v>
      </c>
      <c r="G13" s="52">
        <f t="shared" si="0"/>
        <v>73.2875</v>
      </c>
    </row>
    <row r="14" spans="1:7" s="5" customFormat="1" ht="12.75">
      <c r="A14" s="10" t="s">
        <v>111</v>
      </c>
      <c r="B14" s="3" t="s">
        <v>113</v>
      </c>
      <c r="C14" s="3" t="s">
        <v>112</v>
      </c>
      <c r="D14" s="3"/>
      <c r="E14" s="11">
        <f>E15</f>
        <v>400</v>
      </c>
      <c r="F14" s="11">
        <f>F15</f>
        <v>293.15</v>
      </c>
      <c r="G14" s="54">
        <f t="shared" si="0"/>
        <v>73.2875</v>
      </c>
    </row>
    <row r="15" spans="1:7" s="5" customFormat="1" ht="12.75" outlineLevel="2">
      <c r="A15" s="27" t="s">
        <v>83</v>
      </c>
      <c r="B15" s="3" t="s">
        <v>113</v>
      </c>
      <c r="C15" s="3" t="s">
        <v>112</v>
      </c>
      <c r="D15" s="3" t="s">
        <v>2</v>
      </c>
      <c r="E15" s="11">
        <v>400</v>
      </c>
      <c r="F15" s="11">
        <v>293.15</v>
      </c>
      <c r="G15" s="54">
        <f t="shared" si="0"/>
        <v>73.2875</v>
      </c>
    </row>
    <row r="16" spans="1:7" s="5" customFormat="1" ht="12.75" hidden="1" outlineLevel="2">
      <c r="A16" s="24" t="s">
        <v>160</v>
      </c>
      <c r="B16" s="25" t="s">
        <v>114</v>
      </c>
      <c r="C16" s="2"/>
      <c r="D16" s="2"/>
      <c r="E16" s="39"/>
      <c r="F16" s="39"/>
      <c r="G16" s="53"/>
    </row>
    <row r="17" spans="1:7" s="5" customFormat="1" ht="25.5" hidden="1" outlineLevel="2">
      <c r="A17" s="10" t="s">
        <v>11</v>
      </c>
      <c r="B17" s="9" t="s">
        <v>114</v>
      </c>
      <c r="C17" s="3" t="s">
        <v>12</v>
      </c>
      <c r="D17" s="3"/>
      <c r="E17" s="44"/>
      <c r="F17" s="44"/>
      <c r="G17" s="55"/>
    </row>
    <row r="18" spans="1:7" ht="12.75" hidden="1" outlineLevel="2">
      <c r="A18" s="10" t="s">
        <v>84</v>
      </c>
      <c r="B18" s="9" t="s">
        <v>114</v>
      </c>
      <c r="C18" s="3" t="s">
        <v>12</v>
      </c>
      <c r="D18" s="3" t="s">
        <v>3</v>
      </c>
      <c r="E18" s="44"/>
      <c r="F18" s="44"/>
      <c r="G18" s="55"/>
    </row>
    <row r="19" spans="1:7" ht="12.75" outlineLevel="2">
      <c r="A19" s="24" t="s">
        <v>16</v>
      </c>
      <c r="B19" s="25" t="s">
        <v>115</v>
      </c>
      <c r="C19" s="2"/>
      <c r="D19" s="2"/>
      <c r="E19" s="12">
        <f>E20</f>
        <v>677</v>
      </c>
      <c r="F19" s="12">
        <f>F20</f>
        <v>577.6</v>
      </c>
      <c r="G19" s="52">
        <f>F19/E19*100</f>
        <v>85.31757754800591</v>
      </c>
    </row>
    <row r="20" spans="1:7" ht="25.5" outlineLevel="2">
      <c r="A20" s="10" t="s">
        <v>11</v>
      </c>
      <c r="B20" s="9" t="s">
        <v>115</v>
      </c>
      <c r="C20" s="3" t="s">
        <v>12</v>
      </c>
      <c r="D20" s="3"/>
      <c r="E20" s="11">
        <f>E21</f>
        <v>677</v>
      </c>
      <c r="F20" s="11">
        <f>F21</f>
        <v>577.6</v>
      </c>
      <c r="G20" s="54">
        <f aca="true" t="shared" si="1" ref="G20:G29">F20/E20*100</f>
        <v>85.31757754800591</v>
      </c>
    </row>
    <row r="21" spans="1:7" ht="12.75" outlineLevel="2">
      <c r="A21" s="10" t="s">
        <v>84</v>
      </c>
      <c r="B21" s="9" t="s">
        <v>115</v>
      </c>
      <c r="C21" s="3" t="s">
        <v>12</v>
      </c>
      <c r="D21" s="3" t="s">
        <v>3</v>
      </c>
      <c r="E21" s="11">
        <v>677</v>
      </c>
      <c r="F21" s="11">
        <v>577.6</v>
      </c>
      <c r="G21" s="54">
        <f t="shared" si="1"/>
        <v>85.31757754800591</v>
      </c>
    </row>
    <row r="22" spans="1:7" ht="12.75" outlineLevel="2">
      <c r="A22" s="24" t="s">
        <v>17</v>
      </c>
      <c r="B22" s="25" t="s">
        <v>116</v>
      </c>
      <c r="C22" s="2"/>
      <c r="D22" s="2"/>
      <c r="E22" s="12">
        <f>E24+E26</f>
        <v>95.68</v>
      </c>
      <c r="F22" s="12">
        <f>F24+F26</f>
        <v>70.63</v>
      </c>
      <c r="G22" s="52">
        <f>F22/E22*100</f>
        <v>73.81897993311036</v>
      </c>
    </row>
    <row r="23" spans="1:7" ht="12.75" outlineLevel="2">
      <c r="A23" s="10" t="s">
        <v>196</v>
      </c>
      <c r="B23" s="9" t="s">
        <v>116</v>
      </c>
      <c r="C23" s="3" t="s">
        <v>97</v>
      </c>
      <c r="D23" s="3"/>
      <c r="E23" s="11">
        <f>E24</f>
        <v>71.2</v>
      </c>
      <c r="F23" s="11">
        <f>F24</f>
        <v>54.25</v>
      </c>
      <c r="G23" s="54">
        <f t="shared" si="1"/>
        <v>76.1938202247191</v>
      </c>
    </row>
    <row r="24" spans="1:7" ht="12.75" outlineLevel="2">
      <c r="A24" s="10" t="s">
        <v>84</v>
      </c>
      <c r="B24" s="9" t="s">
        <v>116</v>
      </c>
      <c r="C24" s="3" t="s">
        <v>97</v>
      </c>
      <c r="D24" s="3" t="s">
        <v>3</v>
      </c>
      <c r="E24" s="11">
        <v>71.2</v>
      </c>
      <c r="F24" s="11">
        <v>54.25</v>
      </c>
      <c r="G24" s="54">
        <f t="shared" si="1"/>
        <v>76.1938202247191</v>
      </c>
    </row>
    <row r="25" spans="1:7" ht="25.5" outlineLevel="2">
      <c r="A25" s="10" t="s">
        <v>195</v>
      </c>
      <c r="B25" s="9" t="s">
        <v>116</v>
      </c>
      <c r="C25" s="3" t="s">
        <v>128</v>
      </c>
      <c r="D25" s="3"/>
      <c r="E25" s="11">
        <f>E26</f>
        <v>24.48</v>
      </c>
      <c r="F25" s="11">
        <f>F26</f>
        <v>16.38</v>
      </c>
      <c r="G25" s="54">
        <f t="shared" si="1"/>
        <v>66.91176470588235</v>
      </c>
    </row>
    <row r="26" spans="1:7" ht="12.75" outlineLevel="2">
      <c r="A26" s="10" t="s">
        <v>84</v>
      </c>
      <c r="B26" s="9" t="s">
        <v>116</v>
      </c>
      <c r="C26" s="3" t="s">
        <v>128</v>
      </c>
      <c r="D26" s="3" t="s">
        <v>3</v>
      </c>
      <c r="E26" s="11">
        <v>24.48</v>
      </c>
      <c r="F26" s="11">
        <v>16.38</v>
      </c>
      <c r="G26" s="54">
        <f t="shared" si="1"/>
        <v>66.91176470588235</v>
      </c>
    </row>
    <row r="27" spans="1:7" ht="12.75" outlineLevel="2">
      <c r="A27" s="24" t="s">
        <v>163</v>
      </c>
      <c r="B27" s="25" t="s">
        <v>117</v>
      </c>
      <c r="C27" s="2"/>
      <c r="D27" s="2"/>
      <c r="E27" s="12">
        <f>E28</f>
        <v>5</v>
      </c>
      <c r="F27" s="12">
        <f>F28</f>
        <v>0</v>
      </c>
      <c r="G27" s="52">
        <f>F27/E27*100</f>
        <v>0</v>
      </c>
    </row>
    <row r="28" spans="1:7" ht="25.5" outlineLevel="2">
      <c r="A28" s="10" t="s">
        <v>11</v>
      </c>
      <c r="B28" s="9" t="s">
        <v>117</v>
      </c>
      <c r="C28" s="3" t="s">
        <v>12</v>
      </c>
      <c r="D28" s="3"/>
      <c r="E28" s="11">
        <f>E29</f>
        <v>5</v>
      </c>
      <c r="F28" s="11">
        <f>F29</f>
        <v>0</v>
      </c>
      <c r="G28" s="54">
        <f t="shared" si="1"/>
        <v>0</v>
      </c>
    </row>
    <row r="29" spans="1:7" ht="12.75" outlineLevel="2">
      <c r="A29" s="10" t="s">
        <v>84</v>
      </c>
      <c r="B29" s="9" t="s">
        <v>117</v>
      </c>
      <c r="C29" s="3" t="s">
        <v>12</v>
      </c>
      <c r="D29" s="3" t="s">
        <v>3</v>
      </c>
      <c r="E29" s="11">
        <v>5</v>
      </c>
      <c r="F29" s="11">
        <v>0</v>
      </c>
      <c r="G29" s="54">
        <f t="shared" si="1"/>
        <v>0</v>
      </c>
    </row>
    <row r="30" spans="1:7" s="5" customFormat="1" ht="27" customHeight="1">
      <c r="A30" s="40" t="s">
        <v>184</v>
      </c>
      <c r="B30" s="41" t="s">
        <v>68</v>
      </c>
      <c r="C30" s="42"/>
      <c r="D30" s="38"/>
      <c r="E30" s="39">
        <f>E31+E34+E37</f>
        <v>293.48</v>
      </c>
      <c r="F30" s="39">
        <f>F31+F34+F37</f>
        <v>183.28</v>
      </c>
      <c r="G30" s="53">
        <f aca="true" t="shared" si="2" ref="G30:G44">F30/E30*100</f>
        <v>62.450592885375485</v>
      </c>
    </row>
    <row r="31" spans="1:7" s="5" customFormat="1" ht="24" customHeight="1">
      <c r="A31" s="24" t="s">
        <v>161</v>
      </c>
      <c r="B31" s="25" t="s">
        <v>252</v>
      </c>
      <c r="C31" s="31"/>
      <c r="D31" s="2"/>
      <c r="E31" s="12">
        <f>E32</f>
        <v>171.48</v>
      </c>
      <c r="F31" s="12">
        <f>F32</f>
        <v>171.48</v>
      </c>
      <c r="G31" s="52">
        <f t="shared" si="2"/>
        <v>100</v>
      </c>
    </row>
    <row r="32" spans="1:7" s="5" customFormat="1" ht="24" customHeight="1">
      <c r="A32" s="10" t="s">
        <v>11</v>
      </c>
      <c r="B32" s="9" t="s">
        <v>252</v>
      </c>
      <c r="C32" s="32">
        <v>244</v>
      </c>
      <c r="D32" s="3"/>
      <c r="E32" s="11">
        <f>E33</f>
        <v>171.48</v>
      </c>
      <c r="F32" s="11">
        <f>F33</f>
        <v>171.48</v>
      </c>
      <c r="G32" s="54">
        <f t="shared" si="2"/>
        <v>100</v>
      </c>
    </row>
    <row r="33" spans="1:7" ht="29.25" customHeight="1" outlineLevel="2">
      <c r="A33" s="10" t="s">
        <v>88</v>
      </c>
      <c r="B33" s="9" t="s">
        <v>252</v>
      </c>
      <c r="C33" s="3" t="s">
        <v>12</v>
      </c>
      <c r="D33" s="3" t="s">
        <v>0</v>
      </c>
      <c r="E33" s="11">
        <v>171.48</v>
      </c>
      <c r="F33" s="11">
        <v>171.48</v>
      </c>
      <c r="G33" s="54">
        <f t="shared" si="2"/>
        <v>100</v>
      </c>
    </row>
    <row r="34" spans="1:7" ht="20.25" customHeight="1" outlineLevel="2">
      <c r="A34" s="24" t="s">
        <v>18</v>
      </c>
      <c r="B34" s="25" t="s">
        <v>119</v>
      </c>
      <c r="C34" s="2"/>
      <c r="D34" s="2"/>
      <c r="E34" s="12">
        <f>E35</f>
        <v>120</v>
      </c>
      <c r="F34" s="12">
        <f>F35</f>
        <v>11.8</v>
      </c>
      <c r="G34" s="52">
        <f t="shared" si="2"/>
        <v>9.833333333333334</v>
      </c>
    </row>
    <row r="35" spans="1:7" ht="24.75" customHeight="1" outlineLevel="2">
      <c r="A35" s="10" t="s">
        <v>11</v>
      </c>
      <c r="B35" s="9" t="s">
        <v>119</v>
      </c>
      <c r="C35" s="3" t="s">
        <v>12</v>
      </c>
      <c r="D35" s="3"/>
      <c r="E35" s="11">
        <f>E36</f>
        <v>120</v>
      </c>
      <c r="F35" s="11">
        <f>F36</f>
        <v>11.8</v>
      </c>
      <c r="G35" s="54">
        <f t="shared" si="2"/>
        <v>9.833333333333334</v>
      </c>
    </row>
    <row r="36" spans="1:7" ht="20.25" customHeight="1" outlineLevel="2">
      <c r="A36" s="10" t="s">
        <v>86</v>
      </c>
      <c r="B36" s="9" t="s">
        <v>119</v>
      </c>
      <c r="C36" s="3" t="s">
        <v>12</v>
      </c>
      <c r="D36" s="3" t="s">
        <v>14</v>
      </c>
      <c r="E36" s="11">
        <v>120</v>
      </c>
      <c r="F36" s="11">
        <v>11.8</v>
      </c>
      <c r="G36" s="54">
        <f t="shared" si="2"/>
        <v>9.833333333333334</v>
      </c>
    </row>
    <row r="37" spans="1:7" ht="17.25" customHeight="1" outlineLevel="2">
      <c r="A37" s="24" t="s">
        <v>162</v>
      </c>
      <c r="B37" s="25" t="s">
        <v>118</v>
      </c>
      <c r="C37" s="2"/>
      <c r="D37" s="2"/>
      <c r="E37" s="12">
        <f>E38</f>
        <v>2</v>
      </c>
      <c r="F37" s="12">
        <f>F38</f>
        <v>0</v>
      </c>
      <c r="G37" s="52">
        <f t="shared" si="2"/>
        <v>0</v>
      </c>
    </row>
    <row r="38" spans="1:7" ht="29.25" customHeight="1" outlineLevel="2">
      <c r="A38" s="10" t="s">
        <v>11</v>
      </c>
      <c r="B38" s="9" t="s">
        <v>118</v>
      </c>
      <c r="C38" s="3" t="s">
        <v>12</v>
      </c>
      <c r="D38" s="3" t="s">
        <v>0</v>
      </c>
      <c r="E38" s="11">
        <f>E39</f>
        <v>2</v>
      </c>
      <c r="F38" s="11">
        <f>F39</f>
        <v>0</v>
      </c>
      <c r="G38" s="54">
        <f t="shared" si="2"/>
        <v>0</v>
      </c>
    </row>
    <row r="39" spans="1:7" ht="32.25" customHeight="1" outlineLevel="2">
      <c r="A39" s="10" t="s">
        <v>88</v>
      </c>
      <c r="B39" s="9" t="s">
        <v>198</v>
      </c>
      <c r="C39" s="3" t="s">
        <v>12</v>
      </c>
      <c r="D39" s="3" t="s">
        <v>0</v>
      </c>
      <c r="E39" s="11">
        <v>2</v>
      </c>
      <c r="F39" s="11">
        <v>0</v>
      </c>
      <c r="G39" s="54">
        <f t="shared" si="2"/>
        <v>0</v>
      </c>
    </row>
    <row r="40" spans="1:7" s="5" customFormat="1" ht="24.75" customHeight="1">
      <c r="A40" s="37" t="s">
        <v>185</v>
      </c>
      <c r="B40" s="43" t="s">
        <v>69</v>
      </c>
      <c r="C40" s="38"/>
      <c r="D40" s="38"/>
      <c r="E40" s="39">
        <f>E41+E44+E51+E56+E59+E64+E67+E73+E76+E79+E82+E85+E88+E94+E97+E100</f>
        <v>8951.820000000002</v>
      </c>
      <c r="F40" s="39">
        <f>F41+F44+F51+F56+F59+F64+F67+F73+F76+F79+F82+F85+F88+F94+F97+F100</f>
        <v>4480.37</v>
      </c>
      <c r="G40" s="53">
        <f t="shared" si="2"/>
        <v>50.04982227077844</v>
      </c>
    </row>
    <row r="41" spans="1:7" ht="12.75" outlineLevel="1">
      <c r="A41" s="24" t="s">
        <v>165</v>
      </c>
      <c r="B41" s="25" t="s">
        <v>120</v>
      </c>
      <c r="C41" s="2"/>
      <c r="D41" s="2"/>
      <c r="E41" s="12">
        <f>E42</f>
        <v>250</v>
      </c>
      <c r="F41" s="12">
        <f>F42</f>
        <v>97.28</v>
      </c>
      <c r="G41" s="52">
        <f t="shared" si="2"/>
        <v>38.912</v>
      </c>
    </row>
    <row r="42" spans="1:7" ht="25.5" outlineLevel="1">
      <c r="A42" s="10" t="s">
        <v>11</v>
      </c>
      <c r="B42" s="9" t="s">
        <v>120</v>
      </c>
      <c r="C42" s="3" t="s">
        <v>12</v>
      </c>
      <c r="D42" s="3"/>
      <c r="E42" s="11">
        <f>E43</f>
        <v>250</v>
      </c>
      <c r="F42" s="11">
        <f>F43</f>
        <v>97.28</v>
      </c>
      <c r="G42" s="54">
        <f t="shared" si="2"/>
        <v>38.912</v>
      </c>
    </row>
    <row r="43" spans="1:7" ht="12.75" outlineLevel="1">
      <c r="A43" s="10" t="s">
        <v>87</v>
      </c>
      <c r="B43" s="9" t="s">
        <v>120</v>
      </c>
      <c r="C43" s="3" t="s">
        <v>12</v>
      </c>
      <c r="D43" s="3" t="s">
        <v>4</v>
      </c>
      <c r="E43" s="11">
        <v>250</v>
      </c>
      <c r="F43" s="11">
        <v>97.28</v>
      </c>
      <c r="G43" s="54">
        <f t="shared" si="2"/>
        <v>38.912</v>
      </c>
    </row>
    <row r="44" spans="1:7" ht="12.75" outlineLevel="1">
      <c r="A44" s="24" t="s">
        <v>166</v>
      </c>
      <c r="B44" s="25" t="s">
        <v>121</v>
      </c>
      <c r="C44" s="2"/>
      <c r="D44" s="2"/>
      <c r="E44" s="12">
        <f>E45+E47+E49</f>
        <v>2243.2</v>
      </c>
      <c r="F44" s="12">
        <f>F45+F47+F49</f>
        <v>585.33</v>
      </c>
      <c r="G44" s="52">
        <f t="shared" si="2"/>
        <v>26.09352710413695</v>
      </c>
    </row>
    <row r="45" spans="1:7" ht="25.5" outlineLevel="1">
      <c r="A45" s="33" t="s">
        <v>90</v>
      </c>
      <c r="B45" s="9" t="s">
        <v>121</v>
      </c>
      <c r="C45" s="3" t="s">
        <v>75</v>
      </c>
      <c r="D45" s="3"/>
      <c r="E45" s="11">
        <f>E46</f>
        <v>1099.96</v>
      </c>
      <c r="F45" s="11">
        <f>F46</f>
        <v>99.96</v>
      </c>
      <c r="G45" s="54">
        <f aca="true" t="shared" si="3" ref="G45:G50">F45/E45*100</f>
        <v>9.087603185570384</v>
      </c>
    </row>
    <row r="46" spans="1:7" ht="12.75" outlineLevel="1">
      <c r="A46" s="10" t="s">
        <v>89</v>
      </c>
      <c r="B46" s="9" t="s">
        <v>121</v>
      </c>
      <c r="C46" s="28" t="s">
        <v>75</v>
      </c>
      <c r="D46" s="3" t="s">
        <v>63</v>
      </c>
      <c r="E46" s="11">
        <v>1099.96</v>
      </c>
      <c r="F46" s="11">
        <v>99.96</v>
      </c>
      <c r="G46" s="54">
        <f t="shared" si="3"/>
        <v>9.087603185570384</v>
      </c>
    </row>
    <row r="47" spans="1:7" ht="25.5" outlineLevel="1">
      <c r="A47" s="10" t="s">
        <v>11</v>
      </c>
      <c r="B47" s="9" t="s">
        <v>121</v>
      </c>
      <c r="C47" s="3" t="s">
        <v>12</v>
      </c>
      <c r="D47" s="3"/>
      <c r="E47" s="11">
        <f>E48</f>
        <v>1133.79</v>
      </c>
      <c r="F47" s="11">
        <f>F48</f>
        <v>480.64</v>
      </c>
      <c r="G47" s="54">
        <f t="shared" si="3"/>
        <v>42.392330149322184</v>
      </c>
    </row>
    <row r="48" spans="1:7" ht="18" customHeight="1" outlineLevel="1">
      <c r="A48" s="10" t="s">
        <v>89</v>
      </c>
      <c r="B48" s="9" t="s">
        <v>121</v>
      </c>
      <c r="C48" s="3" t="s">
        <v>12</v>
      </c>
      <c r="D48" s="3" t="s">
        <v>63</v>
      </c>
      <c r="E48" s="11">
        <v>1133.79</v>
      </c>
      <c r="F48" s="11">
        <v>480.64</v>
      </c>
      <c r="G48" s="54">
        <f t="shared" si="3"/>
        <v>42.392330149322184</v>
      </c>
    </row>
    <row r="49" spans="1:7" ht="12.75" outlineLevel="1">
      <c r="A49" s="10" t="s">
        <v>180</v>
      </c>
      <c r="B49" s="9" t="s">
        <v>121</v>
      </c>
      <c r="C49" s="3" t="s">
        <v>179</v>
      </c>
      <c r="D49" s="3"/>
      <c r="E49" s="11">
        <f>E50</f>
        <v>9.45</v>
      </c>
      <c r="F49" s="11">
        <f>F50</f>
        <v>4.73</v>
      </c>
      <c r="G49" s="54">
        <f t="shared" si="3"/>
        <v>50.05291005291006</v>
      </c>
    </row>
    <row r="50" spans="1:7" ht="18" customHeight="1" outlineLevel="1">
      <c r="A50" s="10" t="s">
        <v>89</v>
      </c>
      <c r="B50" s="9" t="s">
        <v>121</v>
      </c>
      <c r="C50" s="3" t="s">
        <v>179</v>
      </c>
      <c r="D50" s="3" t="s">
        <v>63</v>
      </c>
      <c r="E50" s="11">
        <v>9.45</v>
      </c>
      <c r="F50" s="11">
        <v>4.73</v>
      </c>
      <c r="G50" s="54">
        <f t="shared" si="3"/>
        <v>50.05291005291006</v>
      </c>
    </row>
    <row r="51" spans="1:7" ht="12.75" outlineLevel="1">
      <c r="A51" s="24" t="s">
        <v>20</v>
      </c>
      <c r="B51" s="25" t="s">
        <v>122</v>
      </c>
      <c r="C51" s="2"/>
      <c r="D51" s="2"/>
      <c r="E51" s="12">
        <f>E52+E55</f>
        <v>1083.3300000000002</v>
      </c>
      <c r="F51" s="12">
        <f>F52+F55</f>
        <v>602.47</v>
      </c>
      <c r="G51" s="52">
        <f>F51/E51*100</f>
        <v>55.61278650088154</v>
      </c>
    </row>
    <row r="52" spans="1:7" ht="25.5" outlineLevel="1">
      <c r="A52" s="10" t="s">
        <v>11</v>
      </c>
      <c r="B52" s="9" t="s">
        <v>122</v>
      </c>
      <c r="C52" s="3" t="s">
        <v>12</v>
      </c>
      <c r="D52" s="3"/>
      <c r="E52" s="11">
        <f>E53</f>
        <v>1083.13</v>
      </c>
      <c r="F52" s="11">
        <f>F53</f>
        <v>602.47</v>
      </c>
      <c r="G52" s="54">
        <f>F52/E52*100</f>
        <v>55.6230554042451</v>
      </c>
    </row>
    <row r="53" spans="1:7" ht="12.75" outlineLevel="1">
      <c r="A53" s="10" t="s">
        <v>91</v>
      </c>
      <c r="B53" s="9" t="s">
        <v>122</v>
      </c>
      <c r="C53" s="3" t="s">
        <v>12</v>
      </c>
      <c r="D53" s="3" t="s">
        <v>13</v>
      </c>
      <c r="E53" s="11">
        <v>1083.13</v>
      </c>
      <c r="F53" s="11">
        <v>602.47</v>
      </c>
      <c r="G53" s="54">
        <f>F53/E53*100</f>
        <v>55.6230554042451</v>
      </c>
    </row>
    <row r="54" spans="1:7" ht="12.75" outlineLevel="1">
      <c r="A54" s="33" t="s">
        <v>106</v>
      </c>
      <c r="B54" s="9" t="s">
        <v>122</v>
      </c>
      <c r="C54" s="3" t="s">
        <v>105</v>
      </c>
      <c r="D54" s="3"/>
      <c r="E54" s="11">
        <f>E55</f>
        <v>0.2</v>
      </c>
      <c r="F54" s="11">
        <f>F55</f>
        <v>0</v>
      </c>
      <c r="G54" s="54">
        <f>F54/E54*100</f>
        <v>0</v>
      </c>
    </row>
    <row r="55" spans="1:7" ht="12.75" outlineLevel="1">
      <c r="A55" s="10" t="s">
        <v>91</v>
      </c>
      <c r="B55" s="9" t="s">
        <v>122</v>
      </c>
      <c r="C55" s="3" t="s">
        <v>105</v>
      </c>
      <c r="D55" s="3" t="s">
        <v>13</v>
      </c>
      <c r="E55" s="11">
        <v>0.2</v>
      </c>
      <c r="F55" s="11">
        <v>0</v>
      </c>
      <c r="G55" s="54">
        <f>F55/E55*100</f>
        <v>0</v>
      </c>
    </row>
    <row r="56" spans="1:7" ht="12.75" outlineLevel="1">
      <c r="A56" s="24" t="s">
        <v>167</v>
      </c>
      <c r="B56" s="25" t="s">
        <v>123</v>
      </c>
      <c r="C56" s="2"/>
      <c r="D56" s="2"/>
      <c r="E56" s="12">
        <f>E57</f>
        <v>42.09</v>
      </c>
      <c r="F56" s="12">
        <f>F57</f>
        <v>42.09</v>
      </c>
      <c r="G56" s="52">
        <f aca="true" t="shared" si="4" ref="G56:G69">F56/E56*100</f>
        <v>100</v>
      </c>
    </row>
    <row r="57" spans="1:7" ht="25.5" outlineLevel="1">
      <c r="A57" s="10" t="s">
        <v>11</v>
      </c>
      <c r="B57" s="9" t="s">
        <v>123</v>
      </c>
      <c r="C57" s="3" t="s">
        <v>12</v>
      </c>
      <c r="D57" s="3"/>
      <c r="E57" s="11">
        <f>E58</f>
        <v>42.09</v>
      </c>
      <c r="F57" s="11">
        <f>F58</f>
        <v>42.09</v>
      </c>
      <c r="G57" s="54">
        <f t="shared" si="4"/>
        <v>100</v>
      </c>
    </row>
    <row r="58" spans="1:7" ht="12.75" outlineLevel="1">
      <c r="A58" s="10" t="s">
        <v>91</v>
      </c>
      <c r="B58" s="9" t="s">
        <v>123</v>
      </c>
      <c r="C58" s="3" t="s">
        <v>12</v>
      </c>
      <c r="D58" s="3" t="s">
        <v>13</v>
      </c>
      <c r="E58" s="11">
        <v>42.09</v>
      </c>
      <c r="F58" s="11">
        <v>42.09</v>
      </c>
      <c r="G58" s="54">
        <f t="shared" si="4"/>
        <v>100</v>
      </c>
    </row>
    <row r="59" spans="1:7" ht="12.75" outlineLevel="1">
      <c r="A59" s="24" t="s">
        <v>23</v>
      </c>
      <c r="B59" s="25" t="s">
        <v>159</v>
      </c>
      <c r="C59" s="2"/>
      <c r="D59" s="2"/>
      <c r="E59" s="12">
        <f>E60+E62</f>
        <v>17.42</v>
      </c>
      <c r="F59" s="12">
        <f>F60+F62</f>
        <v>7.42</v>
      </c>
      <c r="G59" s="52">
        <f t="shared" si="4"/>
        <v>42.59471871412169</v>
      </c>
    </row>
    <row r="60" spans="1:7" ht="25.5" outlineLevel="1">
      <c r="A60" s="10" t="s">
        <v>11</v>
      </c>
      <c r="B60" s="9" t="s">
        <v>159</v>
      </c>
      <c r="C60" s="3" t="s">
        <v>12</v>
      </c>
      <c r="D60" s="3"/>
      <c r="E60" s="11">
        <f>E61</f>
        <v>10</v>
      </c>
      <c r="F60" s="11">
        <f>F61</f>
        <v>0</v>
      </c>
      <c r="G60" s="54">
        <f t="shared" si="4"/>
        <v>0</v>
      </c>
    </row>
    <row r="61" spans="1:7" ht="12.75" outlineLevel="1">
      <c r="A61" s="10" t="s">
        <v>89</v>
      </c>
      <c r="B61" s="9" t="s">
        <v>159</v>
      </c>
      <c r="C61" s="3" t="s">
        <v>12</v>
      </c>
      <c r="D61" s="3" t="s">
        <v>63</v>
      </c>
      <c r="E61" s="11">
        <v>10</v>
      </c>
      <c r="F61" s="11">
        <v>0</v>
      </c>
      <c r="G61" s="54">
        <f t="shared" si="4"/>
        <v>0</v>
      </c>
    </row>
    <row r="62" spans="1:7" ht="25.5" outlineLevel="1">
      <c r="A62" s="10" t="s">
        <v>11</v>
      </c>
      <c r="B62" s="9" t="s">
        <v>159</v>
      </c>
      <c r="C62" s="3" t="s">
        <v>12</v>
      </c>
      <c r="D62" s="3"/>
      <c r="E62" s="11">
        <f>E63</f>
        <v>7.42</v>
      </c>
      <c r="F62" s="11">
        <f>F63</f>
        <v>7.42</v>
      </c>
      <c r="G62" s="54">
        <f t="shared" si="4"/>
        <v>100</v>
      </c>
    </row>
    <row r="63" spans="1:7" ht="12.75" outlineLevel="1">
      <c r="A63" s="10" t="s">
        <v>91</v>
      </c>
      <c r="B63" s="9" t="s">
        <v>159</v>
      </c>
      <c r="C63" s="3" t="s">
        <v>12</v>
      </c>
      <c r="D63" s="3" t="s">
        <v>13</v>
      </c>
      <c r="E63" s="11">
        <v>7.42</v>
      </c>
      <c r="F63" s="11">
        <v>7.42</v>
      </c>
      <c r="G63" s="54">
        <f t="shared" si="4"/>
        <v>100</v>
      </c>
    </row>
    <row r="64" spans="1:7" ht="12.75" outlineLevel="1">
      <c r="A64" s="24" t="s">
        <v>21</v>
      </c>
      <c r="B64" s="25" t="s">
        <v>124</v>
      </c>
      <c r="C64" s="2"/>
      <c r="D64" s="2"/>
      <c r="E64" s="12">
        <f>E65</f>
        <v>2528.59</v>
      </c>
      <c r="F64" s="12">
        <f>F65</f>
        <v>1945.47</v>
      </c>
      <c r="G64" s="52">
        <f t="shared" si="4"/>
        <v>76.93892643726346</v>
      </c>
    </row>
    <row r="65" spans="1:7" ht="25.5" outlineLevel="1">
      <c r="A65" s="10" t="s">
        <v>11</v>
      </c>
      <c r="B65" s="9" t="s">
        <v>124</v>
      </c>
      <c r="C65" s="3" t="s">
        <v>12</v>
      </c>
      <c r="D65" s="3"/>
      <c r="E65" s="11">
        <f>E66</f>
        <v>2528.59</v>
      </c>
      <c r="F65" s="11">
        <f>F66</f>
        <v>1945.47</v>
      </c>
      <c r="G65" s="54">
        <f t="shared" si="4"/>
        <v>76.93892643726346</v>
      </c>
    </row>
    <row r="66" spans="1:7" ht="12.75" outlineLevel="1">
      <c r="A66" s="10" t="s">
        <v>91</v>
      </c>
      <c r="B66" s="9" t="s">
        <v>124</v>
      </c>
      <c r="C66" s="3" t="s">
        <v>12</v>
      </c>
      <c r="D66" s="3" t="s">
        <v>13</v>
      </c>
      <c r="E66" s="11">
        <v>2528.59</v>
      </c>
      <c r="F66" s="11">
        <v>1945.47</v>
      </c>
      <c r="G66" s="54">
        <f t="shared" si="4"/>
        <v>76.93892643726346</v>
      </c>
    </row>
    <row r="67" spans="1:7" ht="25.5" outlineLevel="1">
      <c r="A67" s="24" t="s">
        <v>22</v>
      </c>
      <c r="B67" s="25" t="s">
        <v>176</v>
      </c>
      <c r="C67" s="2"/>
      <c r="D67" s="2"/>
      <c r="E67" s="12">
        <f>E68</f>
        <v>600</v>
      </c>
      <c r="F67" s="12">
        <f>F68</f>
        <v>358.24</v>
      </c>
      <c r="G67" s="52">
        <f t="shared" si="4"/>
        <v>59.70666666666666</v>
      </c>
    </row>
    <row r="68" spans="1:7" ht="25.5" outlineLevel="1">
      <c r="A68" s="10" t="s">
        <v>11</v>
      </c>
      <c r="B68" s="9" t="s">
        <v>176</v>
      </c>
      <c r="C68" s="3" t="s">
        <v>12</v>
      </c>
      <c r="D68" s="3"/>
      <c r="E68" s="11">
        <f>E69</f>
        <v>600</v>
      </c>
      <c r="F68" s="11">
        <f>F69</f>
        <v>358.24</v>
      </c>
      <c r="G68" s="54">
        <f t="shared" si="4"/>
        <v>59.70666666666666</v>
      </c>
    </row>
    <row r="69" spans="1:7" ht="12.75" outlineLevel="1">
      <c r="A69" s="10" t="s">
        <v>91</v>
      </c>
      <c r="B69" s="9" t="s">
        <v>176</v>
      </c>
      <c r="C69" s="3" t="s">
        <v>12</v>
      </c>
      <c r="D69" s="3" t="s">
        <v>13</v>
      </c>
      <c r="E69" s="11">
        <v>600</v>
      </c>
      <c r="F69" s="11">
        <v>358.24</v>
      </c>
      <c r="G69" s="54">
        <f t="shared" si="4"/>
        <v>59.70666666666666</v>
      </c>
    </row>
    <row r="70" spans="1:7" ht="12.75" hidden="1" outlineLevel="1">
      <c r="A70" s="33" t="s">
        <v>93</v>
      </c>
      <c r="B70" s="9" t="s">
        <v>70</v>
      </c>
      <c r="C70" s="3" t="s">
        <v>12</v>
      </c>
      <c r="D70" s="3" t="s">
        <v>5</v>
      </c>
      <c r="E70" s="11">
        <f>80-80</f>
        <v>0</v>
      </c>
      <c r="F70" s="11">
        <f>80-80</f>
        <v>0</v>
      </c>
      <c r="G70" s="54">
        <f>80-80</f>
        <v>0</v>
      </c>
    </row>
    <row r="71" spans="1:7" ht="12.75" hidden="1" outlineLevel="1">
      <c r="A71" s="33" t="s">
        <v>109</v>
      </c>
      <c r="B71" s="9" t="s">
        <v>110</v>
      </c>
      <c r="C71" s="3"/>
      <c r="D71" s="3" t="s">
        <v>1</v>
      </c>
      <c r="E71" s="11"/>
      <c r="F71" s="11"/>
      <c r="G71" s="54"/>
    </row>
    <row r="72" spans="1:7" ht="25.5" hidden="1" outlineLevel="1">
      <c r="A72" s="33" t="s">
        <v>11</v>
      </c>
      <c r="B72" s="9" t="s">
        <v>110</v>
      </c>
      <c r="C72" s="3" t="s">
        <v>12</v>
      </c>
      <c r="D72" s="3" t="s">
        <v>1</v>
      </c>
      <c r="E72" s="11"/>
      <c r="F72" s="11"/>
      <c r="G72" s="54"/>
    </row>
    <row r="73" spans="1:7" ht="30" customHeight="1" outlineLevel="1">
      <c r="A73" s="24" t="s">
        <v>164</v>
      </c>
      <c r="B73" s="25" t="s">
        <v>182</v>
      </c>
      <c r="C73" s="2"/>
      <c r="D73" s="2"/>
      <c r="E73" s="12">
        <f>E74</f>
        <v>726.98</v>
      </c>
      <c r="F73" s="12">
        <f>F74</f>
        <v>467.13</v>
      </c>
      <c r="G73" s="52">
        <f aca="true" t="shared" si="5" ref="G73:G104">F73/E73*100</f>
        <v>64.25623813584967</v>
      </c>
    </row>
    <row r="74" spans="1:7" ht="25.5" outlineLevel="1">
      <c r="A74" s="10" t="s">
        <v>11</v>
      </c>
      <c r="B74" s="9" t="s">
        <v>182</v>
      </c>
      <c r="C74" s="3" t="s">
        <v>12</v>
      </c>
      <c r="D74" s="3"/>
      <c r="E74" s="11">
        <f>E75</f>
        <v>726.98</v>
      </c>
      <c r="F74" s="11">
        <f>F75</f>
        <v>467.13</v>
      </c>
      <c r="G74" s="54">
        <f t="shared" si="5"/>
        <v>64.25623813584967</v>
      </c>
    </row>
    <row r="75" spans="1:7" ht="12.75" outlineLevel="1">
      <c r="A75" s="10" t="s">
        <v>87</v>
      </c>
      <c r="B75" s="9" t="s">
        <v>182</v>
      </c>
      <c r="C75" s="3" t="s">
        <v>12</v>
      </c>
      <c r="D75" s="3" t="s">
        <v>4</v>
      </c>
      <c r="E75" s="11">
        <v>726.98</v>
      </c>
      <c r="F75" s="11">
        <v>467.13</v>
      </c>
      <c r="G75" s="54">
        <f t="shared" si="5"/>
        <v>64.25623813584967</v>
      </c>
    </row>
    <row r="76" spans="1:7" ht="18" customHeight="1" outlineLevel="1">
      <c r="A76" s="24" t="s">
        <v>199</v>
      </c>
      <c r="B76" s="25" t="s">
        <v>181</v>
      </c>
      <c r="C76" s="2"/>
      <c r="D76" s="2"/>
      <c r="E76" s="12">
        <f>E77</f>
        <v>300</v>
      </c>
      <c r="F76" s="12">
        <f>F77</f>
        <v>0</v>
      </c>
      <c r="G76" s="52">
        <f t="shared" si="5"/>
        <v>0</v>
      </c>
    </row>
    <row r="77" spans="1:7" ht="25.5" outlineLevel="1">
      <c r="A77" s="10" t="s">
        <v>11</v>
      </c>
      <c r="B77" s="9" t="s">
        <v>181</v>
      </c>
      <c r="C77" s="3" t="s">
        <v>12</v>
      </c>
      <c r="D77" s="3"/>
      <c r="E77" s="11">
        <f>E78</f>
        <v>300</v>
      </c>
      <c r="F77" s="11">
        <f>F78</f>
        <v>0</v>
      </c>
      <c r="G77" s="54">
        <f t="shared" si="5"/>
        <v>0</v>
      </c>
    </row>
    <row r="78" spans="1:7" ht="12.75" outlineLevel="1">
      <c r="A78" s="10" t="s">
        <v>89</v>
      </c>
      <c r="B78" s="9" t="s">
        <v>181</v>
      </c>
      <c r="C78" s="28" t="s">
        <v>12</v>
      </c>
      <c r="D78" s="3" t="s">
        <v>63</v>
      </c>
      <c r="E78" s="11">
        <v>300</v>
      </c>
      <c r="F78" s="11">
        <v>0</v>
      </c>
      <c r="G78" s="54">
        <f t="shared" si="5"/>
        <v>0</v>
      </c>
    </row>
    <row r="79" spans="1:7" ht="42" customHeight="1" outlineLevel="1">
      <c r="A79" s="49" t="s">
        <v>212</v>
      </c>
      <c r="B79" s="25" t="s">
        <v>249</v>
      </c>
      <c r="C79" s="2"/>
      <c r="D79" s="2"/>
      <c r="E79" s="12">
        <f>E80</f>
        <v>156.17</v>
      </c>
      <c r="F79" s="12">
        <f>F80</f>
        <v>92.67</v>
      </c>
      <c r="G79" s="52">
        <f t="shared" si="5"/>
        <v>59.33918166101044</v>
      </c>
    </row>
    <row r="80" spans="1:7" ht="25.5" outlineLevel="1">
      <c r="A80" s="10" t="s">
        <v>11</v>
      </c>
      <c r="B80" s="9" t="s">
        <v>249</v>
      </c>
      <c r="C80" s="3" t="s">
        <v>12</v>
      </c>
      <c r="D80" s="3"/>
      <c r="E80" s="11">
        <f>E81</f>
        <v>156.17</v>
      </c>
      <c r="F80" s="11">
        <f>F81</f>
        <v>92.67</v>
      </c>
      <c r="G80" s="54">
        <f t="shared" si="5"/>
        <v>59.33918166101044</v>
      </c>
    </row>
    <row r="81" spans="1:7" ht="12.75" outlineLevel="1">
      <c r="A81" s="10" t="s">
        <v>91</v>
      </c>
      <c r="B81" s="9" t="s">
        <v>249</v>
      </c>
      <c r="C81" s="28" t="s">
        <v>12</v>
      </c>
      <c r="D81" s="3" t="s">
        <v>13</v>
      </c>
      <c r="E81" s="11">
        <v>156.17</v>
      </c>
      <c r="F81" s="11">
        <v>92.67</v>
      </c>
      <c r="G81" s="54">
        <f t="shared" si="5"/>
        <v>59.33918166101044</v>
      </c>
    </row>
    <row r="82" spans="1:7" ht="32.25" customHeight="1" outlineLevel="1">
      <c r="A82" s="50" t="s">
        <v>236</v>
      </c>
      <c r="B82" s="25" t="s">
        <v>235</v>
      </c>
      <c r="C82" s="2"/>
      <c r="D82" s="2"/>
      <c r="E82" s="12">
        <f>E83</f>
        <v>621.87</v>
      </c>
      <c r="F82" s="12">
        <f>F83</f>
        <v>0</v>
      </c>
      <c r="G82" s="52">
        <f>F82/E82*100</f>
        <v>0</v>
      </c>
    </row>
    <row r="83" spans="1:7" ht="25.5" outlineLevel="1">
      <c r="A83" s="10" t="s">
        <v>11</v>
      </c>
      <c r="B83" s="9" t="s">
        <v>235</v>
      </c>
      <c r="C83" s="3" t="s">
        <v>12</v>
      </c>
      <c r="D83" s="3"/>
      <c r="E83" s="11">
        <f>E84</f>
        <v>621.87</v>
      </c>
      <c r="F83" s="11">
        <f>F84</f>
        <v>0</v>
      </c>
      <c r="G83" s="54">
        <f>F83/E83*100</f>
        <v>0</v>
      </c>
    </row>
    <row r="84" spans="1:7" ht="12.75" outlineLevel="1">
      <c r="A84" s="10" t="s">
        <v>91</v>
      </c>
      <c r="B84" s="9" t="s">
        <v>235</v>
      </c>
      <c r="C84" s="28" t="s">
        <v>12</v>
      </c>
      <c r="D84" s="3" t="s">
        <v>13</v>
      </c>
      <c r="E84" s="11">
        <v>621.87</v>
      </c>
      <c r="F84" s="11">
        <v>0</v>
      </c>
      <c r="G84" s="54">
        <f>F84/E84*100</f>
        <v>0</v>
      </c>
    </row>
    <row r="85" spans="1:7" ht="42" customHeight="1" outlineLevel="1">
      <c r="A85" s="50" t="s">
        <v>207</v>
      </c>
      <c r="B85" s="25" t="s">
        <v>208</v>
      </c>
      <c r="C85" s="2"/>
      <c r="D85" s="2"/>
      <c r="E85" s="12">
        <f>E86</f>
        <v>231.9</v>
      </c>
      <c r="F85" s="12">
        <f>F86</f>
        <v>190.15</v>
      </c>
      <c r="G85" s="52">
        <f t="shared" si="5"/>
        <v>81.99655023717119</v>
      </c>
    </row>
    <row r="86" spans="1:7" ht="25.5" outlineLevel="1">
      <c r="A86" s="10" t="s">
        <v>11</v>
      </c>
      <c r="B86" s="9" t="s">
        <v>208</v>
      </c>
      <c r="C86" s="3" t="s">
        <v>12</v>
      </c>
      <c r="D86" s="3"/>
      <c r="E86" s="11">
        <f>E87</f>
        <v>231.9</v>
      </c>
      <c r="F86" s="11">
        <f>F87</f>
        <v>190.15</v>
      </c>
      <c r="G86" s="54">
        <f t="shared" si="5"/>
        <v>81.99655023717119</v>
      </c>
    </row>
    <row r="87" spans="1:7" ht="12.75" outlineLevel="1">
      <c r="A87" s="10" t="s">
        <v>91</v>
      </c>
      <c r="B87" s="9" t="s">
        <v>208</v>
      </c>
      <c r="C87" s="28" t="s">
        <v>12</v>
      </c>
      <c r="D87" s="3" t="s">
        <v>13</v>
      </c>
      <c r="E87" s="11">
        <v>231.9</v>
      </c>
      <c r="F87" s="11">
        <v>190.15</v>
      </c>
      <c r="G87" s="54">
        <f t="shared" si="5"/>
        <v>81.99655023717119</v>
      </c>
    </row>
    <row r="88" spans="1:7" ht="42" customHeight="1" outlineLevel="1">
      <c r="A88" s="49" t="s">
        <v>214</v>
      </c>
      <c r="B88" s="25" t="s">
        <v>253</v>
      </c>
      <c r="C88" s="2"/>
      <c r="D88" s="2"/>
      <c r="E88" s="12">
        <f>E89</f>
        <v>38.62</v>
      </c>
      <c r="F88" s="12">
        <f>F89</f>
        <v>0</v>
      </c>
      <c r="G88" s="52">
        <f>F88/E88*100</f>
        <v>0</v>
      </c>
    </row>
    <row r="89" spans="1:7" ht="25.5" outlineLevel="1">
      <c r="A89" s="10" t="s">
        <v>11</v>
      </c>
      <c r="B89" s="9" t="s">
        <v>253</v>
      </c>
      <c r="C89" s="3" t="s">
        <v>12</v>
      </c>
      <c r="D89" s="3"/>
      <c r="E89" s="11">
        <f>E90</f>
        <v>38.62</v>
      </c>
      <c r="F89" s="11">
        <f>F90</f>
        <v>0</v>
      </c>
      <c r="G89" s="54">
        <f>F89/E89*100</f>
        <v>0</v>
      </c>
    </row>
    <row r="90" spans="1:7" ht="12.75" outlineLevel="1">
      <c r="A90" s="10" t="s">
        <v>91</v>
      </c>
      <c r="B90" s="9" t="s">
        <v>253</v>
      </c>
      <c r="C90" s="28" t="s">
        <v>12</v>
      </c>
      <c r="D90" s="3" t="s">
        <v>13</v>
      </c>
      <c r="E90" s="11">
        <v>38.62</v>
      </c>
      <c r="F90" s="11">
        <v>0</v>
      </c>
      <c r="G90" s="54">
        <f>F90/E90*100</f>
        <v>0</v>
      </c>
    </row>
    <row r="91" spans="1:7" ht="42" customHeight="1" hidden="1" outlineLevel="1">
      <c r="A91" s="50" t="s">
        <v>234</v>
      </c>
      <c r="B91" s="25" t="s">
        <v>233</v>
      </c>
      <c r="C91" s="2"/>
      <c r="D91" s="2"/>
      <c r="E91" s="12">
        <f>E92</f>
        <v>0</v>
      </c>
      <c r="F91" s="12">
        <f>F92</f>
        <v>0</v>
      </c>
      <c r="G91" s="52" t="e">
        <f aca="true" t="shared" si="6" ref="G91:G96">F91/E91*100</f>
        <v>#DIV/0!</v>
      </c>
    </row>
    <row r="92" spans="1:7" ht="25.5" hidden="1" outlineLevel="1">
      <c r="A92" s="10" t="s">
        <v>11</v>
      </c>
      <c r="B92" s="9" t="s">
        <v>233</v>
      </c>
      <c r="C92" s="3" t="s">
        <v>12</v>
      </c>
      <c r="D92" s="3"/>
      <c r="E92" s="11">
        <f>E93</f>
        <v>0</v>
      </c>
      <c r="F92" s="11">
        <f>F93</f>
        <v>0</v>
      </c>
      <c r="G92" s="54" t="e">
        <f t="shared" si="6"/>
        <v>#DIV/0!</v>
      </c>
    </row>
    <row r="93" spans="1:7" ht="12.75" hidden="1" outlineLevel="1">
      <c r="A93" s="10" t="s">
        <v>89</v>
      </c>
      <c r="B93" s="9" t="s">
        <v>233</v>
      </c>
      <c r="C93" s="28" t="s">
        <v>12</v>
      </c>
      <c r="D93" s="3" t="s">
        <v>63</v>
      </c>
      <c r="E93" s="11">
        <v>0</v>
      </c>
      <c r="F93" s="11">
        <v>0</v>
      </c>
      <c r="G93" s="54" t="e">
        <f t="shared" si="6"/>
        <v>#DIV/0!</v>
      </c>
    </row>
    <row r="94" spans="1:7" ht="42" customHeight="1" outlineLevel="1">
      <c r="A94" s="49" t="s">
        <v>210</v>
      </c>
      <c r="B94" s="25" t="s">
        <v>248</v>
      </c>
      <c r="C94" s="2"/>
      <c r="D94" s="2"/>
      <c r="E94" s="12">
        <f>E95</f>
        <v>25.78</v>
      </c>
      <c r="F94" s="12">
        <f>F95</f>
        <v>25.78</v>
      </c>
      <c r="G94" s="52">
        <f t="shared" si="6"/>
        <v>100</v>
      </c>
    </row>
    <row r="95" spans="1:7" ht="25.5" outlineLevel="1">
      <c r="A95" s="10" t="s">
        <v>11</v>
      </c>
      <c r="B95" s="9" t="s">
        <v>248</v>
      </c>
      <c r="C95" s="3" t="s">
        <v>12</v>
      </c>
      <c r="D95" s="3"/>
      <c r="E95" s="11">
        <f>E96</f>
        <v>25.78</v>
      </c>
      <c r="F95" s="11">
        <f>F96</f>
        <v>25.78</v>
      </c>
      <c r="G95" s="54">
        <f t="shared" si="6"/>
        <v>100</v>
      </c>
    </row>
    <row r="96" spans="1:7" ht="12.75" outlineLevel="1">
      <c r="A96" s="10" t="s">
        <v>91</v>
      </c>
      <c r="B96" s="9" t="s">
        <v>248</v>
      </c>
      <c r="C96" s="28" t="s">
        <v>12</v>
      </c>
      <c r="D96" s="3" t="s">
        <v>13</v>
      </c>
      <c r="E96" s="11">
        <v>25.78</v>
      </c>
      <c r="F96" s="11">
        <v>25.78</v>
      </c>
      <c r="G96" s="54">
        <f t="shared" si="6"/>
        <v>100</v>
      </c>
    </row>
    <row r="97" spans="1:7" ht="42" customHeight="1" outlineLevel="1">
      <c r="A97" s="50" t="s">
        <v>206</v>
      </c>
      <c r="B97" s="25" t="s">
        <v>200</v>
      </c>
      <c r="C97" s="2"/>
      <c r="D97" s="2"/>
      <c r="E97" s="12">
        <f>E98</f>
        <v>81.49</v>
      </c>
      <c r="F97" s="12">
        <f>F98</f>
        <v>66.34</v>
      </c>
      <c r="G97" s="52">
        <f t="shared" si="5"/>
        <v>81.4087618112652</v>
      </c>
    </row>
    <row r="98" spans="1:7" ht="25.5" outlineLevel="1">
      <c r="A98" s="10" t="s">
        <v>11</v>
      </c>
      <c r="B98" s="9" t="s">
        <v>200</v>
      </c>
      <c r="C98" s="3" t="s">
        <v>12</v>
      </c>
      <c r="D98" s="3"/>
      <c r="E98" s="11">
        <f>E99</f>
        <v>81.49</v>
      </c>
      <c r="F98" s="11">
        <f>F99</f>
        <v>66.34</v>
      </c>
      <c r="G98" s="54">
        <f t="shared" si="5"/>
        <v>81.4087618112652</v>
      </c>
    </row>
    <row r="99" spans="1:7" ht="12.75" outlineLevel="1">
      <c r="A99" s="10" t="s">
        <v>91</v>
      </c>
      <c r="B99" s="9" t="s">
        <v>200</v>
      </c>
      <c r="C99" s="28" t="s">
        <v>12</v>
      </c>
      <c r="D99" s="3" t="s">
        <v>13</v>
      </c>
      <c r="E99" s="11">
        <v>81.49</v>
      </c>
      <c r="F99" s="11">
        <v>66.34</v>
      </c>
      <c r="G99" s="54">
        <f t="shared" si="5"/>
        <v>81.4087618112652</v>
      </c>
    </row>
    <row r="100" spans="1:7" ht="42" customHeight="1" outlineLevel="1">
      <c r="A100" s="49" t="s">
        <v>255</v>
      </c>
      <c r="B100" s="25" t="s">
        <v>254</v>
      </c>
      <c r="C100" s="2"/>
      <c r="D100" s="2"/>
      <c r="E100" s="12">
        <f>E101</f>
        <v>4.38</v>
      </c>
      <c r="F100" s="12">
        <f>F101</f>
        <v>0</v>
      </c>
      <c r="G100" s="52">
        <f>F100/E100*100</f>
        <v>0</v>
      </c>
    </row>
    <row r="101" spans="1:7" ht="25.5" outlineLevel="1">
      <c r="A101" s="10" t="s">
        <v>11</v>
      </c>
      <c r="B101" s="9" t="s">
        <v>254</v>
      </c>
      <c r="C101" s="3" t="s">
        <v>12</v>
      </c>
      <c r="D101" s="3"/>
      <c r="E101" s="11">
        <f>E102</f>
        <v>4.38</v>
      </c>
      <c r="F101" s="11">
        <f>F102</f>
        <v>0</v>
      </c>
      <c r="G101" s="54">
        <f>F101/E101*100</f>
        <v>0</v>
      </c>
    </row>
    <row r="102" spans="1:7" ht="12.75" outlineLevel="1">
      <c r="A102" s="10" t="s">
        <v>91</v>
      </c>
      <c r="B102" s="9" t="s">
        <v>254</v>
      </c>
      <c r="C102" s="28" t="s">
        <v>12</v>
      </c>
      <c r="D102" s="3" t="s">
        <v>13</v>
      </c>
      <c r="E102" s="11">
        <v>4.38</v>
      </c>
      <c r="F102" s="11">
        <v>0</v>
      </c>
      <c r="G102" s="54">
        <f>F102/E102*100</f>
        <v>0</v>
      </c>
    </row>
    <row r="103" spans="1:7" ht="25.5" outlineLevel="1">
      <c r="A103" s="37" t="s">
        <v>222</v>
      </c>
      <c r="B103" s="43" t="s">
        <v>71</v>
      </c>
      <c r="C103" s="38"/>
      <c r="D103" s="38"/>
      <c r="E103" s="39">
        <f>E104+E121+E132+E135+E140</f>
        <v>10637.69</v>
      </c>
      <c r="F103" s="39">
        <f>F104+F121+F132+F135+F140</f>
        <v>7764.969999999999</v>
      </c>
      <c r="G103" s="53">
        <f t="shared" si="5"/>
        <v>72.99488892795334</v>
      </c>
    </row>
    <row r="104" spans="1:7" ht="12.75" outlineLevel="1">
      <c r="A104" s="24" t="s">
        <v>168</v>
      </c>
      <c r="B104" s="25" t="s">
        <v>126</v>
      </c>
      <c r="C104" s="2"/>
      <c r="D104" s="2"/>
      <c r="E104" s="12">
        <f>E105+E107+E109+E111+E113+E115+E117+E119</f>
        <v>8570.16</v>
      </c>
      <c r="F104" s="12">
        <f>F105+F107+F109+F111+F113+F115+F117+F119</f>
        <v>6412.209999999999</v>
      </c>
      <c r="G104" s="52">
        <f t="shared" si="5"/>
        <v>74.82019005479476</v>
      </c>
    </row>
    <row r="105" spans="1:7" ht="12.75" outlineLevel="1">
      <c r="A105" s="10" t="s">
        <v>197</v>
      </c>
      <c r="B105" s="9" t="s">
        <v>126</v>
      </c>
      <c r="C105" s="3" t="s">
        <v>97</v>
      </c>
      <c r="D105" s="3"/>
      <c r="E105" s="11">
        <f>E106</f>
        <v>3600</v>
      </c>
      <c r="F105" s="11">
        <f>F106</f>
        <v>2742.06</v>
      </c>
      <c r="G105" s="54">
        <f aca="true" t="shared" si="7" ref="G105:G120">F105/E105*100</f>
        <v>76.16833333333332</v>
      </c>
    </row>
    <row r="106" spans="1:7" ht="12.75" outlineLevel="1">
      <c r="A106" s="33" t="s">
        <v>93</v>
      </c>
      <c r="B106" s="9" t="s">
        <v>126</v>
      </c>
      <c r="C106" s="3" t="s">
        <v>97</v>
      </c>
      <c r="D106" s="3" t="s">
        <v>5</v>
      </c>
      <c r="E106" s="11">
        <v>3600</v>
      </c>
      <c r="F106" s="11">
        <v>2742.06</v>
      </c>
      <c r="G106" s="54">
        <f t="shared" si="7"/>
        <v>76.16833333333332</v>
      </c>
    </row>
    <row r="107" spans="1:7" ht="12.75" hidden="1" outlineLevel="1">
      <c r="A107" s="10" t="s">
        <v>202</v>
      </c>
      <c r="B107" s="9" t="s">
        <v>126</v>
      </c>
      <c r="C107" s="3" t="s">
        <v>201</v>
      </c>
      <c r="D107" s="3"/>
      <c r="E107" s="11">
        <f>E108</f>
        <v>0</v>
      </c>
      <c r="F107" s="11">
        <f>F108</f>
        <v>0</v>
      </c>
      <c r="G107" s="54" t="e">
        <f t="shared" si="7"/>
        <v>#DIV/0!</v>
      </c>
    </row>
    <row r="108" spans="1:7" ht="12.75" hidden="1" outlineLevel="1">
      <c r="A108" s="33" t="s">
        <v>93</v>
      </c>
      <c r="B108" s="9" t="s">
        <v>126</v>
      </c>
      <c r="C108" s="3" t="s">
        <v>201</v>
      </c>
      <c r="D108" s="3" t="s">
        <v>5</v>
      </c>
      <c r="E108" s="11">
        <v>0</v>
      </c>
      <c r="F108" s="11">
        <v>0</v>
      </c>
      <c r="G108" s="54" t="e">
        <f t="shared" si="7"/>
        <v>#DIV/0!</v>
      </c>
    </row>
    <row r="109" spans="1:7" ht="25.5" outlineLevel="1">
      <c r="A109" s="33" t="s">
        <v>127</v>
      </c>
      <c r="B109" s="9" t="s">
        <v>126</v>
      </c>
      <c r="C109" s="3" t="s">
        <v>128</v>
      </c>
      <c r="D109" s="3"/>
      <c r="E109" s="11">
        <f>E110</f>
        <v>1087.2</v>
      </c>
      <c r="F109" s="11">
        <f>F110</f>
        <v>713.26</v>
      </c>
      <c r="G109" s="54">
        <f t="shared" si="7"/>
        <v>65.60522442972774</v>
      </c>
    </row>
    <row r="110" spans="1:7" ht="12.75" outlineLevel="1">
      <c r="A110" s="33" t="s">
        <v>93</v>
      </c>
      <c r="B110" s="9" t="s">
        <v>126</v>
      </c>
      <c r="C110" s="3" t="s">
        <v>128</v>
      </c>
      <c r="D110" s="3" t="s">
        <v>5</v>
      </c>
      <c r="E110" s="11">
        <v>1087.2</v>
      </c>
      <c r="F110" s="11">
        <v>713.26</v>
      </c>
      <c r="G110" s="54">
        <f t="shared" si="7"/>
        <v>65.60522442972774</v>
      </c>
    </row>
    <row r="111" spans="1:7" ht="12.75" outlineLevel="1">
      <c r="A111" s="10" t="s">
        <v>111</v>
      </c>
      <c r="B111" s="9" t="s">
        <v>126</v>
      </c>
      <c r="C111" s="3" t="s">
        <v>112</v>
      </c>
      <c r="D111" s="3"/>
      <c r="E111" s="11">
        <f>E112</f>
        <v>103.1</v>
      </c>
      <c r="F111" s="11">
        <f>F112</f>
        <v>60.5</v>
      </c>
      <c r="G111" s="54">
        <f t="shared" si="7"/>
        <v>58.68089233753637</v>
      </c>
    </row>
    <row r="112" spans="1:7" ht="12.75" outlineLevel="1">
      <c r="A112" s="33" t="s">
        <v>93</v>
      </c>
      <c r="B112" s="9" t="s">
        <v>126</v>
      </c>
      <c r="C112" s="3" t="s">
        <v>112</v>
      </c>
      <c r="D112" s="3" t="s">
        <v>5</v>
      </c>
      <c r="E112" s="11">
        <v>103.1</v>
      </c>
      <c r="F112" s="11">
        <v>60.5</v>
      </c>
      <c r="G112" s="54">
        <f t="shared" si="7"/>
        <v>58.68089233753637</v>
      </c>
    </row>
    <row r="113" spans="1:7" ht="25.5" outlineLevel="1">
      <c r="A113" s="10" t="s">
        <v>11</v>
      </c>
      <c r="B113" s="9" t="s">
        <v>126</v>
      </c>
      <c r="C113" s="3" t="s">
        <v>12</v>
      </c>
      <c r="D113" s="3"/>
      <c r="E113" s="11">
        <f>E114</f>
        <v>3691.56</v>
      </c>
      <c r="F113" s="11">
        <f>F114</f>
        <v>2854.24</v>
      </c>
      <c r="G113" s="54">
        <f t="shared" si="7"/>
        <v>77.31799022635415</v>
      </c>
    </row>
    <row r="114" spans="1:7" ht="12.75" outlineLevel="1">
      <c r="A114" s="33" t="s">
        <v>93</v>
      </c>
      <c r="B114" s="9" t="s">
        <v>126</v>
      </c>
      <c r="C114" s="3" t="s">
        <v>12</v>
      </c>
      <c r="D114" s="3" t="s">
        <v>5</v>
      </c>
      <c r="E114" s="11">
        <v>3691.56</v>
      </c>
      <c r="F114" s="11">
        <v>2854.24</v>
      </c>
      <c r="G114" s="54">
        <f t="shared" si="7"/>
        <v>77.31799022635415</v>
      </c>
    </row>
    <row r="115" spans="1:7" ht="12.75" outlineLevel="1">
      <c r="A115" s="10" t="s">
        <v>180</v>
      </c>
      <c r="B115" s="9" t="s">
        <v>126</v>
      </c>
      <c r="C115" s="3" t="s">
        <v>179</v>
      </c>
      <c r="D115" s="3"/>
      <c r="E115" s="11">
        <f>E116</f>
        <v>84.3</v>
      </c>
      <c r="F115" s="11">
        <f>F116</f>
        <v>42.15</v>
      </c>
      <c r="G115" s="54">
        <f t="shared" si="7"/>
        <v>50</v>
      </c>
    </row>
    <row r="116" spans="1:7" ht="12.75" outlineLevel="1">
      <c r="A116" s="33" t="s">
        <v>93</v>
      </c>
      <c r="B116" s="9" t="s">
        <v>126</v>
      </c>
      <c r="C116" s="3" t="s">
        <v>179</v>
      </c>
      <c r="D116" s="3" t="s">
        <v>5</v>
      </c>
      <c r="E116" s="11">
        <v>84.3</v>
      </c>
      <c r="F116" s="11">
        <v>42.15</v>
      </c>
      <c r="G116" s="54">
        <f t="shared" si="7"/>
        <v>50</v>
      </c>
    </row>
    <row r="117" spans="1:7" ht="12.75" outlineLevel="1">
      <c r="A117" s="10" t="s">
        <v>107</v>
      </c>
      <c r="B117" s="9" t="s">
        <v>126</v>
      </c>
      <c r="C117" s="3" t="s">
        <v>77</v>
      </c>
      <c r="D117" s="3"/>
      <c r="E117" s="11">
        <f>E118</f>
        <v>3</v>
      </c>
      <c r="F117" s="11">
        <f>F118</f>
        <v>0</v>
      </c>
      <c r="G117" s="54">
        <f>F117/E117*100</f>
        <v>0</v>
      </c>
    </row>
    <row r="118" spans="1:7" ht="12.75" outlineLevel="1">
      <c r="A118" s="33" t="s">
        <v>93</v>
      </c>
      <c r="B118" s="9" t="s">
        <v>126</v>
      </c>
      <c r="C118" s="3" t="s">
        <v>77</v>
      </c>
      <c r="D118" s="3" t="s">
        <v>5</v>
      </c>
      <c r="E118" s="11">
        <v>3</v>
      </c>
      <c r="F118" s="11">
        <v>0</v>
      </c>
      <c r="G118" s="54">
        <f>F118/E118*100</f>
        <v>0</v>
      </c>
    </row>
    <row r="119" spans="1:7" ht="12.75" outlineLevel="1">
      <c r="A119" s="10" t="s">
        <v>106</v>
      </c>
      <c r="B119" s="9" t="s">
        <v>126</v>
      </c>
      <c r="C119" s="3" t="s">
        <v>105</v>
      </c>
      <c r="D119" s="3"/>
      <c r="E119" s="11">
        <f>E120</f>
        <v>1</v>
      </c>
      <c r="F119" s="11">
        <f>F120</f>
        <v>0</v>
      </c>
      <c r="G119" s="54">
        <f t="shared" si="7"/>
        <v>0</v>
      </c>
    </row>
    <row r="120" spans="1:7" ht="12.75" outlineLevel="1">
      <c r="A120" s="33" t="s">
        <v>93</v>
      </c>
      <c r="B120" s="9" t="s">
        <v>126</v>
      </c>
      <c r="C120" s="3" t="s">
        <v>105</v>
      </c>
      <c r="D120" s="3" t="s">
        <v>5</v>
      </c>
      <c r="E120" s="11">
        <v>1</v>
      </c>
      <c r="F120" s="11">
        <v>0</v>
      </c>
      <c r="G120" s="54">
        <f t="shared" si="7"/>
        <v>0</v>
      </c>
    </row>
    <row r="121" spans="1:7" ht="12.75" outlineLevel="1">
      <c r="A121" s="24" t="s">
        <v>169</v>
      </c>
      <c r="B121" s="25" t="s">
        <v>129</v>
      </c>
      <c r="C121" s="2"/>
      <c r="D121" s="2"/>
      <c r="E121" s="12">
        <f>E122+E124+E126+E128+E130</f>
        <v>632.8399999999999</v>
      </c>
      <c r="F121" s="12">
        <f>F122+F124+F126+F128+F130</f>
        <v>374.77</v>
      </c>
      <c r="G121" s="52">
        <f>F121/E121*100</f>
        <v>59.22034005435813</v>
      </c>
    </row>
    <row r="122" spans="1:7" ht="12.75" outlineLevel="1">
      <c r="A122" s="10" t="s">
        <v>196</v>
      </c>
      <c r="B122" s="9" t="s">
        <v>129</v>
      </c>
      <c r="C122" s="3" t="s">
        <v>97</v>
      </c>
      <c r="D122" s="3"/>
      <c r="E122" s="11">
        <f>E123</f>
        <v>420</v>
      </c>
      <c r="F122" s="11">
        <f>F123</f>
        <v>242.59</v>
      </c>
      <c r="G122" s="54">
        <f aca="true" t="shared" si="8" ref="G122:G131">F122/E122*100</f>
        <v>57.759523809523806</v>
      </c>
    </row>
    <row r="123" spans="1:7" ht="12.75" outlineLevel="1">
      <c r="A123" s="33" t="s">
        <v>93</v>
      </c>
      <c r="B123" s="9" t="s">
        <v>129</v>
      </c>
      <c r="C123" s="3" t="s">
        <v>97</v>
      </c>
      <c r="D123" s="3" t="s">
        <v>5</v>
      </c>
      <c r="E123" s="11">
        <v>420</v>
      </c>
      <c r="F123" s="11">
        <v>242.59</v>
      </c>
      <c r="G123" s="54">
        <f t="shared" si="8"/>
        <v>57.759523809523806</v>
      </c>
    </row>
    <row r="124" spans="1:7" ht="12.75" hidden="1" outlineLevel="1">
      <c r="A124" s="10" t="s">
        <v>202</v>
      </c>
      <c r="B124" s="9" t="s">
        <v>129</v>
      </c>
      <c r="C124" s="3" t="s">
        <v>201</v>
      </c>
      <c r="D124" s="3"/>
      <c r="E124" s="11">
        <f>E125</f>
        <v>0</v>
      </c>
      <c r="F124" s="11">
        <f>F125</f>
        <v>0</v>
      </c>
      <c r="G124" s="54" t="e">
        <f t="shared" si="8"/>
        <v>#DIV/0!</v>
      </c>
    </row>
    <row r="125" spans="1:7" ht="12.75" hidden="1" outlineLevel="1">
      <c r="A125" s="33" t="s">
        <v>93</v>
      </c>
      <c r="B125" s="9" t="s">
        <v>129</v>
      </c>
      <c r="C125" s="3" t="s">
        <v>201</v>
      </c>
      <c r="D125" s="3" t="s">
        <v>5</v>
      </c>
      <c r="E125" s="11">
        <v>0</v>
      </c>
      <c r="F125" s="11">
        <v>0</v>
      </c>
      <c r="G125" s="54" t="e">
        <f t="shared" si="8"/>
        <v>#DIV/0!</v>
      </c>
    </row>
    <row r="126" spans="1:7" ht="25.5" outlineLevel="1">
      <c r="A126" s="33" t="s">
        <v>127</v>
      </c>
      <c r="B126" s="9" t="s">
        <v>129</v>
      </c>
      <c r="C126" s="3" t="s">
        <v>128</v>
      </c>
      <c r="D126" s="3"/>
      <c r="E126" s="11">
        <f>E127</f>
        <v>126.8</v>
      </c>
      <c r="F126" s="11">
        <f>F127</f>
        <v>98.48</v>
      </c>
      <c r="G126" s="54">
        <f t="shared" si="8"/>
        <v>77.66561514195584</v>
      </c>
    </row>
    <row r="127" spans="1:7" ht="12.75" outlineLevel="1">
      <c r="A127" s="33" t="s">
        <v>93</v>
      </c>
      <c r="B127" s="9" t="s">
        <v>129</v>
      </c>
      <c r="C127" s="3" t="s">
        <v>128</v>
      </c>
      <c r="D127" s="3" t="s">
        <v>5</v>
      </c>
      <c r="E127" s="11">
        <v>126.8</v>
      </c>
      <c r="F127" s="11">
        <v>98.48</v>
      </c>
      <c r="G127" s="54">
        <f t="shared" si="8"/>
        <v>77.66561514195584</v>
      </c>
    </row>
    <row r="128" spans="1:7" ht="12.75" outlineLevel="1">
      <c r="A128" s="10" t="s">
        <v>111</v>
      </c>
      <c r="B128" s="9" t="s">
        <v>129</v>
      </c>
      <c r="C128" s="3" t="s">
        <v>112</v>
      </c>
      <c r="D128" s="3"/>
      <c r="E128" s="11">
        <f>E129</f>
        <v>5</v>
      </c>
      <c r="F128" s="11">
        <f>F129</f>
        <v>1.2</v>
      </c>
      <c r="G128" s="54">
        <f t="shared" si="8"/>
        <v>24</v>
      </c>
    </row>
    <row r="129" spans="1:7" ht="12.75" outlineLevel="1">
      <c r="A129" s="33" t="s">
        <v>93</v>
      </c>
      <c r="B129" s="9" t="s">
        <v>129</v>
      </c>
      <c r="C129" s="3" t="s">
        <v>112</v>
      </c>
      <c r="D129" s="3" t="s">
        <v>5</v>
      </c>
      <c r="E129" s="11">
        <v>5</v>
      </c>
      <c r="F129" s="11">
        <v>1.2</v>
      </c>
      <c r="G129" s="54">
        <f t="shared" si="8"/>
        <v>24</v>
      </c>
    </row>
    <row r="130" spans="1:7" ht="25.5" outlineLevel="1">
      <c r="A130" s="10" t="s">
        <v>11</v>
      </c>
      <c r="B130" s="9" t="s">
        <v>129</v>
      </c>
      <c r="C130" s="3" t="s">
        <v>12</v>
      </c>
      <c r="D130" s="3"/>
      <c r="E130" s="11">
        <f>E131</f>
        <v>81.04</v>
      </c>
      <c r="F130" s="11">
        <f>F131</f>
        <v>32.5</v>
      </c>
      <c r="G130" s="54">
        <f t="shared" si="8"/>
        <v>40.10365251727542</v>
      </c>
    </row>
    <row r="131" spans="1:7" ht="12.75" outlineLevel="1">
      <c r="A131" s="33" t="s">
        <v>93</v>
      </c>
      <c r="B131" s="9" t="s">
        <v>129</v>
      </c>
      <c r="C131" s="3" t="s">
        <v>12</v>
      </c>
      <c r="D131" s="3" t="s">
        <v>5</v>
      </c>
      <c r="E131" s="11">
        <v>81.04</v>
      </c>
      <c r="F131" s="11">
        <v>32.5</v>
      </c>
      <c r="G131" s="54">
        <f t="shared" si="8"/>
        <v>40.10365251727542</v>
      </c>
    </row>
    <row r="132" spans="1:7" ht="12.75" outlineLevel="1">
      <c r="A132" s="24" t="s">
        <v>170</v>
      </c>
      <c r="B132" s="25" t="s">
        <v>130</v>
      </c>
      <c r="C132" s="2"/>
      <c r="D132" s="2"/>
      <c r="E132" s="12">
        <f>E133</f>
        <v>479.69</v>
      </c>
      <c r="F132" s="12">
        <f>F133</f>
        <v>385.76</v>
      </c>
      <c r="G132" s="52">
        <f aca="true" t="shared" si="9" ref="G132:G139">F132/E132*100</f>
        <v>80.41860368154433</v>
      </c>
    </row>
    <row r="133" spans="1:7" ht="25.5" outlineLevel="1">
      <c r="A133" s="10" t="s">
        <v>11</v>
      </c>
      <c r="B133" s="9" t="s">
        <v>130</v>
      </c>
      <c r="C133" s="3" t="s">
        <v>12</v>
      </c>
      <c r="D133" s="3"/>
      <c r="E133" s="11">
        <f>E134</f>
        <v>479.69</v>
      </c>
      <c r="F133" s="11">
        <f>F134</f>
        <v>385.76</v>
      </c>
      <c r="G133" s="54">
        <f t="shared" si="9"/>
        <v>80.41860368154433</v>
      </c>
    </row>
    <row r="134" spans="1:7" ht="12.75" outlineLevel="1">
      <c r="A134" s="33" t="s">
        <v>93</v>
      </c>
      <c r="B134" s="9" t="s">
        <v>130</v>
      </c>
      <c r="C134" s="3" t="s">
        <v>12</v>
      </c>
      <c r="D134" s="3" t="s">
        <v>5</v>
      </c>
      <c r="E134" s="11">
        <v>479.69</v>
      </c>
      <c r="F134" s="11">
        <v>385.76</v>
      </c>
      <c r="G134" s="54">
        <f t="shared" si="9"/>
        <v>80.41860368154433</v>
      </c>
    </row>
    <row r="135" spans="1:7" ht="25.5" outlineLevel="1">
      <c r="A135" s="24" t="s">
        <v>108</v>
      </c>
      <c r="B135" s="48" t="s">
        <v>216</v>
      </c>
      <c r="C135" s="2"/>
      <c r="D135" s="2"/>
      <c r="E135" s="12">
        <f>E136+E138</f>
        <v>955</v>
      </c>
      <c r="F135" s="12">
        <f>F136+F138</f>
        <v>592.23</v>
      </c>
      <c r="G135" s="52">
        <f t="shared" si="9"/>
        <v>62.01361256544503</v>
      </c>
    </row>
    <row r="136" spans="1:7" ht="27" customHeight="1" outlineLevel="1">
      <c r="A136" s="10" t="s">
        <v>196</v>
      </c>
      <c r="B136" s="57" t="s">
        <v>216</v>
      </c>
      <c r="C136" s="3" t="s">
        <v>97</v>
      </c>
      <c r="D136" s="3"/>
      <c r="E136" s="11">
        <f>E137</f>
        <v>733.5</v>
      </c>
      <c r="F136" s="11">
        <f>F137</f>
        <v>456</v>
      </c>
      <c r="G136" s="54">
        <f t="shared" si="9"/>
        <v>62.16768916155419</v>
      </c>
    </row>
    <row r="137" spans="1:7" ht="12.75" outlineLevel="1">
      <c r="A137" s="33" t="s">
        <v>93</v>
      </c>
      <c r="B137" s="57" t="s">
        <v>216</v>
      </c>
      <c r="C137" s="3" t="s">
        <v>97</v>
      </c>
      <c r="D137" s="3" t="s">
        <v>5</v>
      </c>
      <c r="E137" s="11">
        <v>733.5</v>
      </c>
      <c r="F137" s="11">
        <v>456</v>
      </c>
      <c r="G137" s="54">
        <f t="shared" si="9"/>
        <v>62.16768916155419</v>
      </c>
    </row>
    <row r="138" spans="1:7" ht="27" customHeight="1" outlineLevel="1">
      <c r="A138" s="33" t="s">
        <v>127</v>
      </c>
      <c r="B138" s="57" t="s">
        <v>216</v>
      </c>
      <c r="C138" s="3" t="s">
        <v>128</v>
      </c>
      <c r="D138" s="3"/>
      <c r="E138" s="11">
        <f>E139</f>
        <v>221.5</v>
      </c>
      <c r="F138" s="11">
        <f>F139</f>
        <v>136.23</v>
      </c>
      <c r="G138" s="54">
        <f t="shared" si="9"/>
        <v>61.503386004514674</v>
      </c>
    </row>
    <row r="139" spans="1:7" ht="12.75" outlineLevel="1">
      <c r="A139" s="33" t="s">
        <v>93</v>
      </c>
      <c r="B139" s="57" t="s">
        <v>216</v>
      </c>
      <c r="C139" s="3" t="s">
        <v>128</v>
      </c>
      <c r="D139" s="3" t="s">
        <v>5</v>
      </c>
      <c r="E139" s="11">
        <v>221.5</v>
      </c>
      <c r="F139" s="11">
        <v>136.23</v>
      </c>
      <c r="G139" s="54">
        <f t="shared" si="9"/>
        <v>61.503386004514674</v>
      </c>
    </row>
    <row r="140" spans="1:7" ht="25.5" hidden="1" outlineLevel="1">
      <c r="A140" s="31" t="s">
        <v>203</v>
      </c>
      <c r="B140" s="48" t="s">
        <v>204</v>
      </c>
      <c r="C140" s="2"/>
      <c r="D140" s="2"/>
      <c r="E140" s="12">
        <f>E141+E143</f>
        <v>0</v>
      </c>
      <c r="F140" s="12">
        <f>F141+F143</f>
        <v>0</v>
      </c>
      <c r="G140" s="52" t="e">
        <f aca="true" t="shared" si="10" ref="G140:G159">F140/E140*100</f>
        <v>#DIV/0!</v>
      </c>
    </row>
    <row r="141" spans="1:7" ht="12.75" hidden="1" outlineLevel="1">
      <c r="A141" s="10" t="s">
        <v>111</v>
      </c>
      <c r="B141" s="9" t="s">
        <v>204</v>
      </c>
      <c r="C141" s="3" t="s">
        <v>112</v>
      </c>
      <c r="D141" s="3"/>
      <c r="E141" s="11">
        <f>E142</f>
        <v>0</v>
      </c>
      <c r="F141" s="11">
        <f>F142</f>
        <v>0</v>
      </c>
      <c r="G141" s="54" t="e">
        <f t="shared" si="10"/>
        <v>#DIV/0!</v>
      </c>
    </row>
    <row r="142" spans="1:7" ht="12.75" hidden="1" outlineLevel="1">
      <c r="A142" s="33" t="s">
        <v>93</v>
      </c>
      <c r="B142" s="9" t="s">
        <v>204</v>
      </c>
      <c r="C142" s="3" t="s">
        <v>112</v>
      </c>
      <c r="D142" s="3" t="s">
        <v>5</v>
      </c>
      <c r="E142" s="11">
        <v>0</v>
      </c>
      <c r="F142" s="11">
        <v>0</v>
      </c>
      <c r="G142" s="54" t="e">
        <f t="shared" si="10"/>
        <v>#DIV/0!</v>
      </c>
    </row>
    <row r="143" spans="1:7" ht="25.5" hidden="1" outlineLevel="1">
      <c r="A143" s="10" t="s">
        <v>11</v>
      </c>
      <c r="B143" s="9" t="s">
        <v>204</v>
      </c>
      <c r="C143" s="3" t="s">
        <v>12</v>
      </c>
      <c r="D143" s="3"/>
      <c r="E143" s="11">
        <f>E144</f>
        <v>0</v>
      </c>
      <c r="F143" s="11">
        <f>F144</f>
        <v>0</v>
      </c>
      <c r="G143" s="54" t="e">
        <f t="shared" si="10"/>
        <v>#DIV/0!</v>
      </c>
    </row>
    <row r="144" spans="1:7" ht="12.75" hidden="1" outlineLevel="1">
      <c r="A144" s="33" t="s">
        <v>93</v>
      </c>
      <c r="B144" s="9" t="s">
        <v>204</v>
      </c>
      <c r="C144" s="3" t="s">
        <v>12</v>
      </c>
      <c r="D144" s="3" t="s">
        <v>5</v>
      </c>
      <c r="E144" s="11">
        <v>0</v>
      </c>
      <c r="F144" s="11">
        <v>0</v>
      </c>
      <c r="G144" s="54" t="e">
        <f t="shared" si="10"/>
        <v>#DIV/0!</v>
      </c>
    </row>
    <row r="145" spans="1:7" s="26" customFormat="1" ht="25.5" outlineLevel="1">
      <c r="A145" s="37" t="s">
        <v>221</v>
      </c>
      <c r="B145" s="43" t="s">
        <v>104</v>
      </c>
      <c r="C145" s="38"/>
      <c r="D145" s="38"/>
      <c r="E145" s="39">
        <f>E146+E149+E152+E157+E160</f>
        <v>3797.6</v>
      </c>
      <c r="F145" s="39">
        <f>F146+F149+F152+F157+F160</f>
        <v>831.13</v>
      </c>
      <c r="G145" s="53">
        <f t="shared" si="10"/>
        <v>21.885664630292816</v>
      </c>
    </row>
    <row r="146" spans="1:7" ht="12.75" outlineLevel="1">
      <c r="A146" s="24" t="s">
        <v>171</v>
      </c>
      <c r="B146" s="25" t="s">
        <v>131</v>
      </c>
      <c r="C146" s="3"/>
      <c r="D146" s="2"/>
      <c r="E146" s="12">
        <f>E147</f>
        <v>30</v>
      </c>
      <c r="F146" s="12">
        <f>F147</f>
        <v>21.94</v>
      </c>
      <c r="G146" s="52">
        <f t="shared" si="10"/>
        <v>73.13333333333334</v>
      </c>
    </row>
    <row r="147" spans="1:7" ht="25.5" outlineLevel="1">
      <c r="A147" s="10" t="s">
        <v>11</v>
      </c>
      <c r="B147" s="9" t="s">
        <v>131</v>
      </c>
      <c r="C147" s="3" t="s">
        <v>12</v>
      </c>
      <c r="D147" s="3"/>
      <c r="E147" s="11">
        <f>E148</f>
        <v>30</v>
      </c>
      <c r="F147" s="11">
        <f>F148</f>
        <v>21.94</v>
      </c>
      <c r="G147" s="54">
        <f t="shared" si="10"/>
        <v>73.13333333333334</v>
      </c>
    </row>
    <row r="148" spans="1:7" ht="12.75" outlineLevel="1">
      <c r="A148" s="10" t="s">
        <v>96</v>
      </c>
      <c r="B148" s="9" t="s">
        <v>131</v>
      </c>
      <c r="C148" s="3" t="s">
        <v>12</v>
      </c>
      <c r="D148" s="3" t="s">
        <v>64</v>
      </c>
      <c r="E148" s="11">
        <v>30</v>
      </c>
      <c r="F148" s="11">
        <v>21.94</v>
      </c>
      <c r="G148" s="54">
        <f t="shared" si="10"/>
        <v>73.13333333333334</v>
      </c>
    </row>
    <row r="149" spans="1:7" ht="12.75" outlineLevel="1">
      <c r="A149" s="24" t="s">
        <v>172</v>
      </c>
      <c r="B149" s="25" t="s">
        <v>132</v>
      </c>
      <c r="C149" s="2"/>
      <c r="D149" s="2"/>
      <c r="E149" s="12">
        <f>E150</f>
        <v>600</v>
      </c>
      <c r="F149" s="12">
        <f>F150</f>
        <v>445.43</v>
      </c>
      <c r="G149" s="52">
        <f t="shared" si="10"/>
        <v>74.23833333333334</v>
      </c>
    </row>
    <row r="150" spans="1:7" ht="25.5" outlineLevel="1">
      <c r="A150" s="10" t="s">
        <v>11</v>
      </c>
      <c r="B150" s="9" t="s">
        <v>132</v>
      </c>
      <c r="C150" s="3" t="s">
        <v>12</v>
      </c>
      <c r="D150" s="3"/>
      <c r="E150" s="11">
        <f>E151</f>
        <v>600</v>
      </c>
      <c r="F150" s="11">
        <f>F151</f>
        <v>445.43</v>
      </c>
      <c r="G150" s="54">
        <f t="shared" si="10"/>
        <v>74.23833333333334</v>
      </c>
    </row>
    <row r="151" spans="1:7" ht="12.75" outlineLevel="1">
      <c r="A151" s="10" t="s">
        <v>95</v>
      </c>
      <c r="B151" s="9" t="s">
        <v>132</v>
      </c>
      <c r="C151" s="3" t="s">
        <v>12</v>
      </c>
      <c r="D151" s="3" t="s">
        <v>6</v>
      </c>
      <c r="E151" s="11">
        <f>500+100</f>
        <v>600</v>
      </c>
      <c r="F151" s="11">
        <f>374.26+71.17</f>
        <v>445.43</v>
      </c>
      <c r="G151" s="54">
        <f t="shared" si="10"/>
        <v>74.23833333333334</v>
      </c>
    </row>
    <row r="152" spans="1:7" ht="24" customHeight="1" outlineLevel="1">
      <c r="A152" s="24" t="s">
        <v>24</v>
      </c>
      <c r="B152" s="25" t="s">
        <v>133</v>
      </c>
      <c r="C152" s="2"/>
      <c r="D152" s="2"/>
      <c r="E152" s="12">
        <f>E153+E155</f>
        <v>321.6</v>
      </c>
      <c r="F152" s="12">
        <f>F153+F155</f>
        <v>321.6</v>
      </c>
      <c r="G152" s="52">
        <f t="shared" si="10"/>
        <v>100</v>
      </c>
    </row>
    <row r="153" spans="1:7" ht="18" customHeight="1" outlineLevel="1">
      <c r="A153" s="10" t="s">
        <v>197</v>
      </c>
      <c r="B153" s="9" t="s">
        <v>133</v>
      </c>
      <c r="C153" s="3" t="s">
        <v>97</v>
      </c>
      <c r="D153" s="3"/>
      <c r="E153" s="11">
        <f>E154</f>
        <v>247</v>
      </c>
      <c r="F153" s="11">
        <f>F154</f>
        <v>247</v>
      </c>
      <c r="G153" s="54">
        <f t="shared" si="10"/>
        <v>100</v>
      </c>
    </row>
    <row r="154" spans="1:7" ht="12.75" outlineLevel="1">
      <c r="A154" s="10" t="s">
        <v>96</v>
      </c>
      <c r="B154" s="9" t="s">
        <v>133</v>
      </c>
      <c r="C154" s="3" t="s">
        <v>97</v>
      </c>
      <c r="D154" s="3" t="s">
        <v>64</v>
      </c>
      <c r="E154" s="11">
        <v>247</v>
      </c>
      <c r="F154" s="11">
        <v>247</v>
      </c>
      <c r="G154" s="54">
        <f t="shared" si="10"/>
        <v>100</v>
      </c>
    </row>
    <row r="155" spans="1:7" ht="27" customHeight="1" outlineLevel="1">
      <c r="A155" s="33" t="s">
        <v>127</v>
      </c>
      <c r="B155" s="9" t="s">
        <v>133</v>
      </c>
      <c r="C155" s="3" t="s">
        <v>128</v>
      </c>
      <c r="D155" s="3"/>
      <c r="E155" s="11">
        <f>E156</f>
        <v>74.6</v>
      </c>
      <c r="F155" s="11">
        <f>F156</f>
        <v>74.6</v>
      </c>
      <c r="G155" s="54">
        <f t="shared" si="10"/>
        <v>100</v>
      </c>
    </row>
    <row r="156" spans="1:7" ht="12.75" outlineLevel="1">
      <c r="A156" s="10" t="s">
        <v>96</v>
      </c>
      <c r="B156" s="9" t="s">
        <v>133</v>
      </c>
      <c r="C156" s="3" t="s">
        <v>128</v>
      </c>
      <c r="D156" s="3" t="s">
        <v>64</v>
      </c>
      <c r="E156" s="11">
        <v>74.6</v>
      </c>
      <c r="F156" s="11">
        <v>74.6</v>
      </c>
      <c r="G156" s="54">
        <f t="shared" si="10"/>
        <v>100</v>
      </c>
    </row>
    <row r="157" spans="1:7" ht="27" customHeight="1" outlineLevel="1">
      <c r="A157" s="24" t="s">
        <v>173</v>
      </c>
      <c r="B157" s="25" t="s">
        <v>134</v>
      </c>
      <c r="C157" s="2"/>
      <c r="D157" s="2"/>
      <c r="E157" s="12">
        <f>E158</f>
        <v>46</v>
      </c>
      <c r="F157" s="12">
        <f>F158</f>
        <v>42.16</v>
      </c>
      <c r="G157" s="52">
        <f t="shared" si="10"/>
        <v>91.65217391304347</v>
      </c>
    </row>
    <row r="158" spans="1:7" ht="25.5" outlineLevel="1">
      <c r="A158" s="10" t="s">
        <v>11</v>
      </c>
      <c r="B158" s="9" t="s">
        <v>134</v>
      </c>
      <c r="C158" s="3" t="s">
        <v>12</v>
      </c>
      <c r="D158" s="3"/>
      <c r="E158" s="11">
        <f>E159</f>
        <v>46</v>
      </c>
      <c r="F158" s="11">
        <f>F159</f>
        <v>42.16</v>
      </c>
      <c r="G158" s="54">
        <f t="shared" si="10"/>
        <v>91.65217391304347</v>
      </c>
    </row>
    <row r="159" spans="1:7" ht="12.75" outlineLevel="1">
      <c r="A159" s="10" t="s">
        <v>96</v>
      </c>
      <c r="B159" s="9" t="s">
        <v>134</v>
      </c>
      <c r="C159" s="3" t="s">
        <v>12</v>
      </c>
      <c r="D159" s="3" t="s">
        <v>64</v>
      </c>
      <c r="E159" s="11">
        <v>46</v>
      </c>
      <c r="F159" s="11">
        <v>42.16</v>
      </c>
      <c r="G159" s="54">
        <f t="shared" si="10"/>
        <v>91.65217391304347</v>
      </c>
    </row>
    <row r="160" spans="1:7" ht="25.5" outlineLevel="1">
      <c r="A160" s="49" t="s">
        <v>203</v>
      </c>
      <c r="B160" s="25" t="s">
        <v>205</v>
      </c>
      <c r="C160" s="2"/>
      <c r="D160" s="2"/>
      <c r="E160" s="12">
        <f>E161</f>
        <v>2800</v>
      </c>
      <c r="F160" s="12">
        <f>F161</f>
        <v>0</v>
      </c>
      <c r="G160" s="52">
        <f aca="true" t="shared" si="11" ref="G160:G187">F160/E160*100</f>
        <v>0</v>
      </c>
    </row>
    <row r="161" spans="1:7" ht="25.5" outlineLevel="1">
      <c r="A161" s="10" t="s">
        <v>11</v>
      </c>
      <c r="B161" s="9" t="s">
        <v>205</v>
      </c>
      <c r="C161" s="3" t="s">
        <v>12</v>
      </c>
      <c r="D161" s="3"/>
      <c r="E161" s="11">
        <f>E162</f>
        <v>2800</v>
      </c>
      <c r="F161" s="11">
        <f>F162</f>
        <v>0</v>
      </c>
      <c r="G161" s="54">
        <f t="shared" si="11"/>
        <v>0</v>
      </c>
    </row>
    <row r="162" spans="1:7" ht="12.75" outlineLevel="1">
      <c r="A162" s="10" t="s">
        <v>95</v>
      </c>
      <c r="B162" s="9" t="s">
        <v>205</v>
      </c>
      <c r="C162" s="3" t="s">
        <v>12</v>
      </c>
      <c r="D162" s="3" t="s">
        <v>6</v>
      </c>
      <c r="E162" s="11">
        <v>2800</v>
      </c>
      <c r="F162" s="11">
        <v>0</v>
      </c>
      <c r="G162" s="54">
        <f t="shared" si="11"/>
        <v>0</v>
      </c>
    </row>
    <row r="163" spans="1:7" ht="29.25" customHeight="1" outlineLevel="1">
      <c r="A163" s="37" t="s">
        <v>256</v>
      </c>
      <c r="B163" s="43" t="s">
        <v>224</v>
      </c>
      <c r="C163" s="38"/>
      <c r="D163" s="38"/>
      <c r="E163" s="39">
        <f>E164+E167+E170</f>
        <v>7528.44</v>
      </c>
      <c r="F163" s="39">
        <f>F164+F167+F170</f>
        <v>6926.179999999999</v>
      </c>
      <c r="G163" s="53">
        <f t="shared" si="11"/>
        <v>92.00020190105785</v>
      </c>
    </row>
    <row r="164" spans="1:7" ht="18" customHeight="1" outlineLevel="1">
      <c r="A164" s="24" t="s">
        <v>225</v>
      </c>
      <c r="B164" s="25" t="s">
        <v>226</v>
      </c>
      <c r="C164" s="2"/>
      <c r="D164" s="2"/>
      <c r="E164" s="12">
        <f aca="true" t="shared" si="12" ref="E164:G165">E165</f>
        <v>134.12</v>
      </c>
      <c r="F164" s="12">
        <f t="shared" si="12"/>
        <v>87.69</v>
      </c>
      <c r="G164" s="52">
        <f t="shared" si="12"/>
        <v>0</v>
      </c>
    </row>
    <row r="165" spans="1:7" ht="19.5" customHeight="1" outlineLevel="1">
      <c r="A165" s="10" t="s">
        <v>11</v>
      </c>
      <c r="B165" s="9" t="s">
        <v>226</v>
      </c>
      <c r="C165" s="3" t="s">
        <v>12</v>
      </c>
      <c r="D165" s="3"/>
      <c r="E165" s="11">
        <f t="shared" si="12"/>
        <v>134.12</v>
      </c>
      <c r="F165" s="11">
        <f t="shared" si="12"/>
        <v>87.69</v>
      </c>
      <c r="G165" s="54">
        <f t="shared" si="12"/>
        <v>0</v>
      </c>
    </row>
    <row r="166" spans="1:7" ht="21" customHeight="1" outlineLevel="1">
      <c r="A166" s="10" t="s">
        <v>93</v>
      </c>
      <c r="B166" s="9" t="s">
        <v>226</v>
      </c>
      <c r="C166" s="3" t="s">
        <v>12</v>
      </c>
      <c r="D166" s="3" t="s">
        <v>5</v>
      </c>
      <c r="E166" s="11">
        <v>134.12</v>
      </c>
      <c r="F166" s="11">
        <v>87.69</v>
      </c>
      <c r="G166" s="54">
        <v>0</v>
      </c>
    </row>
    <row r="167" spans="1:7" ht="27" customHeight="1" outlineLevel="1">
      <c r="A167" s="24" t="s">
        <v>227</v>
      </c>
      <c r="B167" s="25" t="s">
        <v>228</v>
      </c>
      <c r="C167" s="2"/>
      <c r="D167" s="2"/>
      <c r="E167" s="12">
        <f aca="true" t="shared" si="13" ref="E167:G168">E168</f>
        <v>7052.4</v>
      </c>
      <c r="F167" s="12">
        <f t="shared" si="13"/>
        <v>6496.57</v>
      </c>
      <c r="G167" s="52">
        <f t="shared" si="13"/>
        <v>92.11856956497078</v>
      </c>
    </row>
    <row r="168" spans="1:7" ht="30" customHeight="1" outlineLevel="1">
      <c r="A168" s="10" t="s">
        <v>90</v>
      </c>
      <c r="B168" s="9" t="s">
        <v>228</v>
      </c>
      <c r="C168" s="3" t="s">
        <v>75</v>
      </c>
      <c r="D168" s="3"/>
      <c r="E168" s="11">
        <f t="shared" si="13"/>
        <v>7052.4</v>
      </c>
      <c r="F168" s="11">
        <f t="shared" si="13"/>
        <v>6496.57</v>
      </c>
      <c r="G168" s="54">
        <f t="shared" si="13"/>
        <v>92.11856956497078</v>
      </c>
    </row>
    <row r="169" spans="1:7" ht="18" customHeight="1" outlineLevel="1">
      <c r="A169" s="10" t="s">
        <v>93</v>
      </c>
      <c r="B169" s="9" t="s">
        <v>228</v>
      </c>
      <c r="C169" s="3" t="s">
        <v>75</v>
      </c>
      <c r="D169" s="3" t="s">
        <v>5</v>
      </c>
      <c r="E169" s="11">
        <v>7052.4</v>
      </c>
      <c r="F169" s="11">
        <v>6496.57</v>
      </c>
      <c r="G169" s="54">
        <f t="shared" si="11"/>
        <v>92.11856956497078</v>
      </c>
    </row>
    <row r="170" spans="1:7" ht="34.5" customHeight="1" outlineLevel="1">
      <c r="A170" s="24" t="s">
        <v>229</v>
      </c>
      <c r="B170" s="25" t="s">
        <v>230</v>
      </c>
      <c r="C170" s="2"/>
      <c r="D170" s="2"/>
      <c r="E170" s="12">
        <f aca="true" t="shared" si="14" ref="E170:G171">E171</f>
        <v>341.92</v>
      </c>
      <c r="F170" s="12">
        <f t="shared" si="14"/>
        <v>341.92</v>
      </c>
      <c r="G170" s="52">
        <f t="shared" si="14"/>
        <v>100</v>
      </c>
    </row>
    <row r="171" spans="1:7" ht="29.25" customHeight="1" outlineLevel="1">
      <c r="A171" s="10" t="s">
        <v>90</v>
      </c>
      <c r="B171" s="9" t="s">
        <v>230</v>
      </c>
      <c r="C171" s="3" t="s">
        <v>75</v>
      </c>
      <c r="D171" s="3"/>
      <c r="E171" s="11">
        <f t="shared" si="14"/>
        <v>341.92</v>
      </c>
      <c r="F171" s="11">
        <f t="shared" si="14"/>
        <v>341.92</v>
      </c>
      <c r="G171" s="54">
        <f t="shared" si="14"/>
        <v>100</v>
      </c>
    </row>
    <row r="172" spans="1:7" ht="19.5" customHeight="1" outlineLevel="1">
      <c r="A172" s="10" t="s">
        <v>93</v>
      </c>
      <c r="B172" s="9" t="s">
        <v>230</v>
      </c>
      <c r="C172" s="3" t="s">
        <v>75</v>
      </c>
      <c r="D172" s="3" t="s">
        <v>5</v>
      </c>
      <c r="E172" s="11">
        <v>341.92</v>
      </c>
      <c r="F172" s="11">
        <v>341.92</v>
      </c>
      <c r="G172" s="54">
        <f t="shared" si="11"/>
        <v>100</v>
      </c>
    </row>
    <row r="173" spans="1:7" ht="31.5" customHeight="1" outlineLevel="1">
      <c r="A173" s="45" t="s">
        <v>219</v>
      </c>
      <c r="B173" s="59" t="s">
        <v>194</v>
      </c>
      <c r="C173" s="60"/>
      <c r="D173" s="60"/>
      <c r="E173" s="61">
        <f>E174+E179+E182+E185+E191+E194+E200+E203+E206+E212+E197+E209</f>
        <v>8625.52</v>
      </c>
      <c r="F173" s="61">
        <f>F174+F179+F182+F185+F191+F194+F200+F203+F206+F212+F197+F209</f>
        <v>4059.3599999999997</v>
      </c>
      <c r="G173" s="53">
        <f t="shared" si="11"/>
        <v>47.062206104675425</v>
      </c>
    </row>
    <row r="174" spans="1:7" ht="32.25" customHeight="1" outlineLevel="1">
      <c r="A174" s="24" t="s">
        <v>187</v>
      </c>
      <c r="B174" s="25" t="s">
        <v>188</v>
      </c>
      <c r="C174" s="2"/>
      <c r="D174" s="2"/>
      <c r="E174" s="12">
        <f>E175+E177</f>
        <v>1037.72</v>
      </c>
      <c r="F174" s="12">
        <f>F175+F177</f>
        <v>708.89</v>
      </c>
      <c r="G174" s="52">
        <f t="shared" si="11"/>
        <v>68.3122614963574</v>
      </c>
    </row>
    <row r="175" spans="1:7" ht="25.5" outlineLevel="1">
      <c r="A175" s="10" t="s">
        <v>11</v>
      </c>
      <c r="B175" s="9" t="s">
        <v>188</v>
      </c>
      <c r="C175" s="3" t="s">
        <v>12</v>
      </c>
      <c r="D175" s="3"/>
      <c r="E175" s="11">
        <f>E176</f>
        <v>764.48</v>
      </c>
      <c r="F175" s="11">
        <f>F176</f>
        <v>571.88</v>
      </c>
      <c r="G175" s="54">
        <f t="shared" si="11"/>
        <v>74.8064043532859</v>
      </c>
    </row>
    <row r="176" spans="1:7" ht="12.75" outlineLevel="1">
      <c r="A176" s="10" t="s">
        <v>92</v>
      </c>
      <c r="B176" s="9" t="s">
        <v>188</v>
      </c>
      <c r="C176" s="3" t="s">
        <v>12</v>
      </c>
      <c r="D176" s="3" t="s">
        <v>1</v>
      </c>
      <c r="E176" s="11">
        <v>764.48</v>
      </c>
      <c r="F176" s="11">
        <v>571.88</v>
      </c>
      <c r="G176" s="54">
        <f t="shared" si="11"/>
        <v>74.8064043532859</v>
      </c>
    </row>
    <row r="177" spans="1:7" ht="12.75" outlineLevel="1">
      <c r="A177" s="10" t="s">
        <v>180</v>
      </c>
      <c r="B177" s="9" t="s">
        <v>188</v>
      </c>
      <c r="C177" s="3" t="s">
        <v>179</v>
      </c>
      <c r="D177" s="3"/>
      <c r="E177" s="11">
        <f>E178</f>
        <v>273.24</v>
      </c>
      <c r="F177" s="11">
        <f>F178</f>
        <v>137.01</v>
      </c>
      <c r="G177" s="54">
        <f t="shared" si="11"/>
        <v>50.14273166447079</v>
      </c>
    </row>
    <row r="178" spans="1:7" ht="12.75" outlineLevel="1">
      <c r="A178" s="10" t="s">
        <v>92</v>
      </c>
      <c r="B178" s="9" t="s">
        <v>188</v>
      </c>
      <c r="C178" s="3" t="s">
        <v>179</v>
      </c>
      <c r="D178" s="3" t="s">
        <v>1</v>
      </c>
      <c r="E178" s="11">
        <v>273.24</v>
      </c>
      <c r="F178" s="11">
        <v>137.01</v>
      </c>
      <c r="G178" s="54">
        <f t="shared" si="11"/>
        <v>50.14273166447079</v>
      </c>
    </row>
    <row r="179" spans="1:7" ht="12.75" outlineLevel="1">
      <c r="A179" s="24" t="s">
        <v>174</v>
      </c>
      <c r="B179" s="25" t="s">
        <v>125</v>
      </c>
      <c r="C179" s="2"/>
      <c r="D179" s="2"/>
      <c r="E179" s="12">
        <f>E180</f>
        <v>192.96</v>
      </c>
      <c r="F179" s="12">
        <f>F180</f>
        <v>50</v>
      </c>
      <c r="G179" s="52">
        <f t="shared" si="11"/>
        <v>25.912106135986733</v>
      </c>
    </row>
    <row r="180" spans="1:7" ht="25.5" outlineLevel="1">
      <c r="A180" s="10" t="s">
        <v>11</v>
      </c>
      <c r="B180" s="9" t="s">
        <v>125</v>
      </c>
      <c r="C180" s="3" t="s">
        <v>12</v>
      </c>
      <c r="D180" s="3"/>
      <c r="E180" s="11">
        <f>E181</f>
        <v>192.96</v>
      </c>
      <c r="F180" s="11">
        <f>F181</f>
        <v>50</v>
      </c>
      <c r="G180" s="54">
        <f t="shared" si="11"/>
        <v>25.912106135986733</v>
      </c>
    </row>
    <row r="181" spans="1:7" ht="12.75" outlineLevel="1">
      <c r="A181" s="10" t="s">
        <v>92</v>
      </c>
      <c r="B181" s="9" t="s">
        <v>125</v>
      </c>
      <c r="C181" s="3" t="s">
        <v>12</v>
      </c>
      <c r="D181" s="3" t="s">
        <v>1</v>
      </c>
      <c r="E181" s="11">
        <v>192.96</v>
      </c>
      <c r="F181" s="11">
        <v>50</v>
      </c>
      <c r="G181" s="54">
        <f t="shared" si="11"/>
        <v>25.912106135986733</v>
      </c>
    </row>
    <row r="182" spans="1:7" ht="31.5" customHeight="1" outlineLevel="1">
      <c r="A182" s="24" t="s">
        <v>175</v>
      </c>
      <c r="B182" s="25" t="s">
        <v>177</v>
      </c>
      <c r="C182" s="2"/>
      <c r="D182" s="2"/>
      <c r="E182" s="12">
        <f>E184</f>
        <v>412.28</v>
      </c>
      <c r="F182" s="12">
        <f>F184</f>
        <v>199.44</v>
      </c>
      <c r="G182" s="52">
        <f t="shared" si="11"/>
        <v>48.374890850878046</v>
      </c>
    </row>
    <row r="183" spans="1:7" ht="31.5" customHeight="1" outlineLevel="1">
      <c r="A183" s="10" t="s">
        <v>11</v>
      </c>
      <c r="B183" s="9" t="s">
        <v>177</v>
      </c>
      <c r="C183" s="3" t="s">
        <v>12</v>
      </c>
      <c r="D183" s="3"/>
      <c r="E183" s="11">
        <f>E184</f>
        <v>412.28</v>
      </c>
      <c r="F183" s="11">
        <f>F184</f>
        <v>199.44</v>
      </c>
      <c r="G183" s="54">
        <f t="shared" si="11"/>
        <v>48.374890850878046</v>
      </c>
    </row>
    <row r="184" spans="1:7" ht="12.75" outlineLevel="1">
      <c r="A184" s="10" t="s">
        <v>92</v>
      </c>
      <c r="B184" s="9" t="s">
        <v>177</v>
      </c>
      <c r="C184" s="3" t="s">
        <v>12</v>
      </c>
      <c r="D184" s="3" t="s">
        <v>1</v>
      </c>
      <c r="E184" s="11">
        <v>412.28</v>
      </c>
      <c r="F184" s="11">
        <v>199.44</v>
      </c>
      <c r="G184" s="54">
        <f t="shared" si="11"/>
        <v>48.374890850878046</v>
      </c>
    </row>
    <row r="185" spans="1:7" ht="32.25" customHeight="1" outlineLevel="1">
      <c r="A185" s="24" t="s">
        <v>94</v>
      </c>
      <c r="B185" s="25" t="s">
        <v>178</v>
      </c>
      <c r="C185" s="2"/>
      <c r="D185" s="2"/>
      <c r="E185" s="12">
        <f>E186</f>
        <v>74.18</v>
      </c>
      <c r="F185" s="12">
        <f>F186</f>
        <v>0</v>
      </c>
      <c r="G185" s="52">
        <f t="shared" si="11"/>
        <v>0</v>
      </c>
    </row>
    <row r="186" spans="1:7" ht="32.25" customHeight="1" outlineLevel="1">
      <c r="A186" s="10" t="s">
        <v>11</v>
      </c>
      <c r="B186" s="9" t="s">
        <v>178</v>
      </c>
      <c r="C186" s="3" t="s">
        <v>12</v>
      </c>
      <c r="D186" s="2"/>
      <c r="E186" s="11">
        <f>E187</f>
        <v>74.18</v>
      </c>
      <c r="F186" s="11">
        <f>F187</f>
        <v>0</v>
      </c>
      <c r="G186" s="54">
        <f t="shared" si="11"/>
        <v>0</v>
      </c>
    </row>
    <row r="187" spans="1:7" ht="12.75" outlineLevel="1">
      <c r="A187" s="10" t="s">
        <v>92</v>
      </c>
      <c r="B187" s="9" t="s">
        <v>178</v>
      </c>
      <c r="C187" s="3" t="s">
        <v>12</v>
      </c>
      <c r="D187" s="3" t="s">
        <v>1</v>
      </c>
      <c r="E187" s="11">
        <v>74.18</v>
      </c>
      <c r="F187" s="11">
        <v>0</v>
      </c>
      <c r="G187" s="54">
        <f t="shared" si="11"/>
        <v>0</v>
      </c>
    </row>
    <row r="188" spans="1:7" ht="33" customHeight="1" hidden="1" outlineLevel="1">
      <c r="A188" s="24" t="s">
        <v>94</v>
      </c>
      <c r="B188" s="46" t="s">
        <v>189</v>
      </c>
      <c r="C188" s="2"/>
      <c r="D188" s="2"/>
      <c r="E188" s="12">
        <f>E190</f>
        <v>0</v>
      </c>
      <c r="F188" s="12">
        <f>F190</f>
        <v>0</v>
      </c>
      <c r="G188" s="52">
        <f>G190</f>
        <v>0</v>
      </c>
    </row>
    <row r="189" spans="1:7" ht="25.5" hidden="1" outlineLevel="1">
      <c r="A189" s="10" t="s">
        <v>11</v>
      </c>
      <c r="B189" s="47" t="s">
        <v>189</v>
      </c>
      <c r="C189" s="3" t="s">
        <v>12</v>
      </c>
      <c r="D189" s="3"/>
      <c r="E189" s="11">
        <f>E190</f>
        <v>0</v>
      </c>
      <c r="F189" s="11">
        <f>F190</f>
        <v>0</v>
      </c>
      <c r="G189" s="54">
        <f>G190</f>
        <v>0</v>
      </c>
    </row>
    <row r="190" spans="1:7" ht="12.75" hidden="1" outlineLevel="1">
      <c r="A190" s="10" t="s">
        <v>92</v>
      </c>
      <c r="B190" s="47" t="s">
        <v>189</v>
      </c>
      <c r="C190" s="3" t="s">
        <v>12</v>
      </c>
      <c r="D190" s="3" t="s">
        <v>1</v>
      </c>
      <c r="E190" s="11">
        <v>0</v>
      </c>
      <c r="F190" s="11">
        <v>0</v>
      </c>
      <c r="G190" s="54">
        <v>0</v>
      </c>
    </row>
    <row r="191" spans="1:7" ht="25.5" outlineLevel="1">
      <c r="A191" s="24" t="s">
        <v>19</v>
      </c>
      <c r="B191" s="46" t="s">
        <v>192</v>
      </c>
      <c r="C191" s="2"/>
      <c r="D191" s="2"/>
      <c r="E191" s="12">
        <f>E192</f>
        <v>841.8</v>
      </c>
      <c r="F191" s="12">
        <f>F192</f>
        <v>841.8</v>
      </c>
      <c r="G191" s="52">
        <f aca="true" t="shared" si="15" ref="G191:G233">F191/E191*100</f>
        <v>100</v>
      </c>
    </row>
    <row r="192" spans="1:7" ht="25.5" outlineLevel="1">
      <c r="A192" s="10" t="s">
        <v>11</v>
      </c>
      <c r="B192" s="47" t="s">
        <v>192</v>
      </c>
      <c r="C192" s="3" t="s">
        <v>12</v>
      </c>
      <c r="D192" s="3"/>
      <c r="E192" s="11">
        <f>E193</f>
        <v>841.8</v>
      </c>
      <c r="F192" s="11">
        <f>F193</f>
        <v>841.8</v>
      </c>
      <c r="G192" s="54">
        <f t="shared" si="15"/>
        <v>100</v>
      </c>
    </row>
    <row r="193" spans="1:7" ht="12.75" outlineLevel="1">
      <c r="A193" s="10" t="s">
        <v>92</v>
      </c>
      <c r="B193" s="47" t="s">
        <v>192</v>
      </c>
      <c r="C193" s="3" t="s">
        <v>12</v>
      </c>
      <c r="D193" s="3" t="s">
        <v>1</v>
      </c>
      <c r="E193" s="11">
        <v>841.8</v>
      </c>
      <c r="F193" s="11">
        <v>841.8</v>
      </c>
      <c r="G193" s="54">
        <f t="shared" si="15"/>
        <v>100</v>
      </c>
    </row>
    <row r="194" spans="1:7" ht="38.25" outlineLevel="1">
      <c r="A194" s="49" t="s">
        <v>212</v>
      </c>
      <c r="B194" s="46" t="s">
        <v>213</v>
      </c>
      <c r="C194" s="2"/>
      <c r="D194" s="2"/>
      <c r="E194" s="12">
        <f>E195</f>
        <v>487.43</v>
      </c>
      <c r="F194" s="12">
        <f>F195</f>
        <v>487.43</v>
      </c>
      <c r="G194" s="52">
        <f t="shared" si="15"/>
        <v>100</v>
      </c>
    </row>
    <row r="195" spans="1:7" ht="25.5" outlineLevel="1">
      <c r="A195" s="10" t="s">
        <v>11</v>
      </c>
      <c r="B195" s="47" t="s">
        <v>213</v>
      </c>
      <c r="C195" s="3" t="s">
        <v>12</v>
      </c>
      <c r="D195" s="3"/>
      <c r="E195" s="11">
        <f>E196</f>
        <v>487.43</v>
      </c>
      <c r="F195" s="11">
        <f>F196</f>
        <v>487.43</v>
      </c>
      <c r="G195" s="54">
        <f t="shared" si="15"/>
        <v>100</v>
      </c>
    </row>
    <row r="196" spans="1:7" ht="12.75" outlineLevel="1">
      <c r="A196" s="10" t="s">
        <v>92</v>
      </c>
      <c r="B196" s="47" t="s">
        <v>213</v>
      </c>
      <c r="C196" s="3" t="s">
        <v>12</v>
      </c>
      <c r="D196" s="3" t="s">
        <v>1</v>
      </c>
      <c r="E196" s="11">
        <v>487.43</v>
      </c>
      <c r="F196" s="11">
        <v>487.43</v>
      </c>
      <c r="G196" s="54">
        <f t="shared" si="15"/>
        <v>100</v>
      </c>
    </row>
    <row r="197" spans="1:7" ht="25.5" outlineLevel="1">
      <c r="A197" s="24" t="s">
        <v>245</v>
      </c>
      <c r="B197" s="48" t="s">
        <v>244</v>
      </c>
      <c r="C197" s="2"/>
      <c r="D197" s="2"/>
      <c r="E197" s="12">
        <f>E198</f>
        <v>3000</v>
      </c>
      <c r="F197" s="12">
        <f>F198</f>
        <v>0</v>
      </c>
      <c r="G197" s="52">
        <f>F197/E197*100</f>
        <v>0</v>
      </c>
    </row>
    <row r="198" spans="1:7" ht="25.5" outlineLevel="1">
      <c r="A198" s="10" t="s">
        <v>11</v>
      </c>
      <c r="B198" s="47" t="s">
        <v>244</v>
      </c>
      <c r="C198" s="3" t="s">
        <v>12</v>
      </c>
      <c r="D198" s="3"/>
      <c r="E198" s="11">
        <f>E199</f>
        <v>3000</v>
      </c>
      <c r="F198" s="11">
        <f>F199</f>
        <v>0</v>
      </c>
      <c r="G198" s="54">
        <f>F198/E198*100</f>
        <v>0</v>
      </c>
    </row>
    <row r="199" spans="1:7" ht="12.75" outlineLevel="1">
      <c r="A199" s="10" t="s">
        <v>92</v>
      </c>
      <c r="B199" s="47" t="s">
        <v>244</v>
      </c>
      <c r="C199" s="3" t="s">
        <v>12</v>
      </c>
      <c r="D199" s="3" t="s">
        <v>1</v>
      </c>
      <c r="E199" s="11">
        <v>3000</v>
      </c>
      <c r="F199" s="11">
        <v>0</v>
      </c>
      <c r="G199" s="54">
        <f>F199/E199*100</f>
        <v>0</v>
      </c>
    </row>
    <row r="200" spans="1:7" ht="38.25" outlineLevel="1">
      <c r="A200" s="49" t="s">
        <v>214</v>
      </c>
      <c r="B200" s="48" t="s">
        <v>215</v>
      </c>
      <c r="C200" s="2"/>
      <c r="D200" s="2"/>
      <c r="E200" s="12">
        <f>E201</f>
        <v>1048.38</v>
      </c>
      <c r="F200" s="12">
        <f>F201</f>
        <v>1048.38</v>
      </c>
      <c r="G200" s="52">
        <f t="shared" si="15"/>
        <v>100</v>
      </c>
    </row>
    <row r="201" spans="1:7" ht="25.5" outlineLevel="1">
      <c r="A201" s="10" t="s">
        <v>11</v>
      </c>
      <c r="B201" s="47" t="s">
        <v>215</v>
      </c>
      <c r="C201" s="3" t="s">
        <v>12</v>
      </c>
      <c r="D201" s="3"/>
      <c r="E201" s="11">
        <f>E202</f>
        <v>1048.38</v>
      </c>
      <c r="F201" s="11">
        <f>F202</f>
        <v>1048.38</v>
      </c>
      <c r="G201" s="54">
        <f t="shared" si="15"/>
        <v>100</v>
      </c>
    </row>
    <row r="202" spans="1:7" ht="12.75" outlineLevel="1">
      <c r="A202" s="10" t="s">
        <v>92</v>
      </c>
      <c r="B202" s="47" t="s">
        <v>215</v>
      </c>
      <c r="C202" s="3" t="s">
        <v>12</v>
      </c>
      <c r="D202" s="3" t="s">
        <v>1</v>
      </c>
      <c r="E202" s="11">
        <v>1048.38</v>
      </c>
      <c r="F202" s="11">
        <v>1048.38</v>
      </c>
      <c r="G202" s="54">
        <f t="shared" si="15"/>
        <v>100</v>
      </c>
    </row>
    <row r="203" spans="1:7" ht="25.5" outlineLevel="1">
      <c r="A203" s="51" t="s">
        <v>211</v>
      </c>
      <c r="B203" s="46" t="s">
        <v>193</v>
      </c>
      <c r="C203" s="2"/>
      <c r="D203" s="2"/>
      <c r="E203" s="12">
        <f>E204</f>
        <v>552.77</v>
      </c>
      <c r="F203" s="12">
        <f>F204</f>
        <v>552.77</v>
      </c>
      <c r="G203" s="52">
        <f t="shared" si="15"/>
        <v>100</v>
      </c>
    </row>
    <row r="204" spans="1:7" ht="25.5" outlineLevel="1">
      <c r="A204" s="10" t="s">
        <v>11</v>
      </c>
      <c r="B204" s="47" t="s">
        <v>193</v>
      </c>
      <c r="C204" s="3" t="s">
        <v>12</v>
      </c>
      <c r="D204" s="3"/>
      <c r="E204" s="11">
        <f>E205</f>
        <v>552.77</v>
      </c>
      <c r="F204" s="11">
        <f>F205</f>
        <v>552.77</v>
      </c>
      <c r="G204" s="54">
        <f t="shared" si="15"/>
        <v>100</v>
      </c>
    </row>
    <row r="205" spans="1:7" ht="12.75" outlineLevel="1">
      <c r="A205" s="10" t="s">
        <v>92</v>
      </c>
      <c r="B205" s="47" t="s">
        <v>193</v>
      </c>
      <c r="C205" s="3" t="s">
        <v>12</v>
      </c>
      <c r="D205" s="3" t="s">
        <v>1</v>
      </c>
      <c r="E205" s="11">
        <v>552.77</v>
      </c>
      <c r="F205" s="11">
        <v>552.77</v>
      </c>
      <c r="G205" s="54">
        <f t="shared" si="15"/>
        <v>100</v>
      </c>
    </row>
    <row r="206" spans="1:7" ht="38.25" outlineLevel="1">
      <c r="A206" s="49" t="s">
        <v>210</v>
      </c>
      <c r="B206" s="46" t="s">
        <v>191</v>
      </c>
      <c r="C206" s="2"/>
      <c r="D206" s="2"/>
      <c r="E206" s="12">
        <f>E207</f>
        <v>54.16</v>
      </c>
      <c r="F206" s="12">
        <f>F207</f>
        <v>54.16</v>
      </c>
      <c r="G206" s="52">
        <f t="shared" si="15"/>
        <v>100</v>
      </c>
    </row>
    <row r="207" spans="1:7" ht="25.5" outlineLevel="1">
      <c r="A207" s="10" t="s">
        <v>11</v>
      </c>
      <c r="B207" s="47" t="s">
        <v>191</v>
      </c>
      <c r="C207" s="3" t="s">
        <v>12</v>
      </c>
      <c r="D207" s="3"/>
      <c r="E207" s="11">
        <f>E208</f>
        <v>54.16</v>
      </c>
      <c r="F207" s="11">
        <f>F208</f>
        <v>54.16</v>
      </c>
      <c r="G207" s="54">
        <f t="shared" si="15"/>
        <v>100</v>
      </c>
    </row>
    <row r="208" spans="1:7" ht="12.75" outlineLevel="1">
      <c r="A208" s="10" t="s">
        <v>92</v>
      </c>
      <c r="B208" s="47" t="s">
        <v>191</v>
      </c>
      <c r="C208" s="3" t="s">
        <v>12</v>
      </c>
      <c r="D208" s="3" t="s">
        <v>1</v>
      </c>
      <c r="E208" s="11">
        <v>54.16</v>
      </c>
      <c r="F208" s="11">
        <v>54.16</v>
      </c>
      <c r="G208" s="54">
        <f t="shared" si="15"/>
        <v>100</v>
      </c>
    </row>
    <row r="209" spans="1:7" ht="38.25" outlineLevel="1">
      <c r="A209" s="24" t="s">
        <v>247</v>
      </c>
      <c r="B209" s="48" t="s">
        <v>246</v>
      </c>
      <c r="C209" s="2"/>
      <c r="D209" s="2"/>
      <c r="E209" s="12">
        <f>E210</f>
        <v>807.35</v>
      </c>
      <c r="F209" s="12">
        <f>F210</f>
        <v>0</v>
      </c>
      <c r="G209" s="52">
        <f t="shared" si="15"/>
        <v>0</v>
      </c>
    </row>
    <row r="210" spans="1:7" ht="25.5" outlineLevel="1">
      <c r="A210" s="10" t="s">
        <v>11</v>
      </c>
      <c r="B210" s="47" t="s">
        <v>246</v>
      </c>
      <c r="C210" s="3" t="s">
        <v>12</v>
      </c>
      <c r="D210" s="3"/>
      <c r="E210" s="11">
        <f>E211</f>
        <v>807.35</v>
      </c>
      <c r="F210" s="11">
        <f>F211</f>
        <v>0</v>
      </c>
      <c r="G210" s="54">
        <f t="shared" si="15"/>
        <v>0</v>
      </c>
    </row>
    <row r="211" spans="1:7" ht="12.75" outlineLevel="1">
      <c r="A211" s="10" t="s">
        <v>92</v>
      </c>
      <c r="B211" s="47" t="s">
        <v>246</v>
      </c>
      <c r="C211" s="3" t="s">
        <v>12</v>
      </c>
      <c r="D211" s="3" t="s">
        <v>1</v>
      </c>
      <c r="E211" s="11">
        <v>807.35</v>
      </c>
      <c r="F211" s="11">
        <v>0</v>
      </c>
      <c r="G211" s="54">
        <f t="shared" si="15"/>
        <v>0</v>
      </c>
    </row>
    <row r="212" spans="1:7" ht="55.5" customHeight="1" outlineLevel="1">
      <c r="A212" s="49" t="s">
        <v>209</v>
      </c>
      <c r="B212" s="46" t="s">
        <v>190</v>
      </c>
      <c r="C212" s="2"/>
      <c r="D212" s="2"/>
      <c r="E212" s="12">
        <f>E214</f>
        <v>116.49</v>
      </c>
      <c r="F212" s="12">
        <f>F214</f>
        <v>116.49</v>
      </c>
      <c r="G212" s="52">
        <f t="shared" si="15"/>
        <v>100</v>
      </c>
    </row>
    <row r="213" spans="1:7" ht="25.5" outlineLevel="1">
      <c r="A213" s="10" t="s">
        <v>11</v>
      </c>
      <c r="B213" s="47" t="s">
        <v>190</v>
      </c>
      <c r="C213" s="3" t="s">
        <v>12</v>
      </c>
      <c r="D213" s="3"/>
      <c r="E213" s="11">
        <f>E214</f>
        <v>116.49</v>
      </c>
      <c r="F213" s="11">
        <f>F214</f>
        <v>116.49</v>
      </c>
      <c r="G213" s="54">
        <f t="shared" si="15"/>
        <v>100</v>
      </c>
    </row>
    <row r="214" spans="1:7" ht="12.75" outlineLevel="1">
      <c r="A214" s="10" t="s">
        <v>92</v>
      </c>
      <c r="B214" s="47" t="s">
        <v>190</v>
      </c>
      <c r="C214" s="3" t="s">
        <v>12</v>
      </c>
      <c r="D214" s="3" t="s">
        <v>1</v>
      </c>
      <c r="E214" s="11">
        <v>116.49</v>
      </c>
      <c r="F214" s="11">
        <v>116.49</v>
      </c>
      <c r="G214" s="54">
        <f t="shared" si="15"/>
        <v>100</v>
      </c>
    </row>
    <row r="215" spans="1:7" ht="12.75" outlineLevel="1">
      <c r="A215" s="64" t="s">
        <v>237</v>
      </c>
      <c r="B215" s="62" t="s">
        <v>238</v>
      </c>
      <c r="C215" s="63"/>
      <c r="D215" s="63"/>
      <c r="E215" s="39">
        <f aca="true" t="shared" si="16" ref="E215:G217">E216</f>
        <v>38</v>
      </c>
      <c r="F215" s="39">
        <f t="shared" si="16"/>
        <v>14.72</v>
      </c>
      <c r="G215" s="53">
        <f t="shared" si="16"/>
        <v>38.73684210526316</v>
      </c>
    </row>
    <row r="216" spans="1:7" ht="25.5" outlineLevel="1">
      <c r="A216" s="24" t="s">
        <v>239</v>
      </c>
      <c r="B216" s="46" t="s">
        <v>240</v>
      </c>
      <c r="C216" s="2"/>
      <c r="D216" s="2"/>
      <c r="E216" s="12">
        <f t="shared" si="16"/>
        <v>38</v>
      </c>
      <c r="F216" s="12">
        <f t="shared" si="16"/>
        <v>14.72</v>
      </c>
      <c r="G216" s="54">
        <f t="shared" si="16"/>
        <v>38.73684210526316</v>
      </c>
    </row>
    <row r="217" spans="1:7" ht="25.5" outlineLevel="1">
      <c r="A217" s="10" t="s">
        <v>11</v>
      </c>
      <c r="B217" s="47" t="s">
        <v>240</v>
      </c>
      <c r="C217" s="3" t="s">
        <v>12</v>
      </c>
      <c r="D217" s="3"/>
      <c r="E217" s="11">
        <f t="shared" si="16"/>
        <v>38</v>
      </c>
      <c r="F217" s="11">
        <f t="shared" si="16"/>
        <v>14.72</v>
      </c>
      <c r="G217" s="54">
        <f t="shared" si="16"/>
        <v>38.73684210526316</v>
      </c>
    </row>
    <row r="218" spans="1:7" ht="12.75" outlineLevel="1">
      <c r="A218" s="10" t="s">
        <v>52</v>
      </c>
      <c r="B218" s="47" t="s">
        <v>240</v>
      </c>
      <c r="C218" s="3" t="s">
        <v>12</v>
      </c>
      <c r="D218" s="3" t="s">
        <v>53</v>
      </c>
      <c r="E218" s="11">
        <v>38</v>
      </c>
      <c r="F218" s="11">
        <v>14.72</v>
      </c>
      <c r="G218" s="54">
        <f t="shared" si="15"/>
        <v>38.73684210526316</v>
      </c>
    </row>
    <row r="219" spans="1:7" ht="15.75" outlineLevel="1">
      <c r="A219" s="74" t="s">
        <v>29</v>
      </c>
      <c r="B219" s="75"/>
      <c r="C219" s="76"/>
      <c r="D219" s="76"/>
      <c r="E219" s="68">
        <f>E220+E254</f>
        <v>10567.199999999999</v>
      </c>
      <c r="F219" s="68">
        <f>F220+F254</f>
        <v>6937.55</v>
      </c>
      <c r="G219" s="69">
        <f t="shared" si="15"/>
        <v>65.65173366643955</v>
      </c>
    </row>
    <row r="220" spans="1:9" ht="12.75" outlineLevel="1">
      <c r="A220" s="10" t="s">
        <v>30</v>
      </c>
      <c r="B220" s="25">
        <v>61</v>
      </c>
      <c r="C220" s="2"/>
      <c r="D220" s="2"/>
      <c r="E220" s="12">
        <f>E221+E232</f>
        <v>8954.3</v>
      </c>
      <c r="F220" s="12">
        <f>F221+F232</f>
        <v>5894.06</v>
      </c>
      <c r="G220" s="52">
        <f t="shared" si="15"/>
        <v>65.82379415476365</v>
      </c>
      <c r="I220" s="1"/>
    </row>
    <row r="221" spans="1:7" ht="12.75" outlineLevel="1">
      <c r="A221" s="29" t="s">
        <v>31</v>
      </c>
      <c r="B221" s="25" t="s">
        <v>136</v>
      </c>
      <c r="C221" s="2"/>
      <c r="D221" s="2"/>
      <c r="E221" s="12">
        <f>E222+E227</f>
        <v>6704.5</v>
      </c>
      <c r="F221" s="12">
        <f>F222+F227</f>
        <v>4393.6900000000005</v>
      </c>
      <c r="G221" s="52">
        <f t="shared" si="15"/>
        <v>65.53344768439109</v>
      </c>
    </row>
    <row r="222" spans="1:7" ht="25.5" outlineLevel="1">
      <c r="A222" s="29" t="s">
        <v>78</v>
      </c>
      <c r="B222" s="25" t="s">
        <v>135</v>
      </c>
      <c r="C222" s="2"/>
      <c r="D222" s="2"/>
      <c r="E222" s="12">
        <f>E223+E225</f>
        <v>5385.5</v>
      </c>
      <c r="F222" s="12">
        <f>F223+F225</f>
        <v>3523.27</v>
      </c>
      <c r="G222" s="52">
        <f t="shared" si="15"/>
        <v>65.42140933989417</v>
      </c>
    </row>
    <row r="223" spans="1:7" ht="12.75" outlineLevel="1">
      <c r="A223" s="10" t="s">
        <v>158</v>
      </c>
      <c r="B223" s="9" t="s">
        <v>135</v>
      </c>
      <c r="C223" s="3" t="s">
        <v>32</v>
      </c>
      <c r="D223" s="3"/>
      <c r="E223" s="11">
        <f>E224</f>
        <v>4136.4</v>
      </c>
      <c r="F223" s="11">
        <f>F224</f>
        <v>2724</v>
      </c>
      <c r="G223" s="54">
        <f t="shared" si="15"/>
        <v>65.85436611546272</v>
      </c>
    </row>
    <row r="224" spans="1:7" ht="12.75" outlineLevel="1">
      <c r="A224" s="10" t="s">
        <v>98</v>
      </c>
      <c r="B224" s="9" t="s">
        <v>135</v>
      </c>
      <c r="C224" s="3" t="s">
        <v>32</v>
      </c>
      <c r="D224" s="3" t="s">
        <v>33</v>
      </c>
      <c r="E224" s="11">
        <v>4136.4</v>
      </c>
      <c r="F224" s="11">
        <v>2724</v>
      </c>
      <c r="G224" s="54">
        <f t="shared" si="15"/>
        <v>65.85436611546272</v>
      </c>
    </row>
    <row r="225" spans="1:7" ht="25.5" outlineLevel="1">
      <c r="A225" s="10" t="s">
        <v>156</v>
      </c>
      <c r="B225" s="9" t="s">
        <v>135</v>
      </c>
      <c r="C225" s="3" t="s">
        <v>157</v>
      </c>
      <c r="D225" s="3"/>
      <c r="E225" s="11">
        <f>E226</f>
        <v>1249.1</v>
      </c>
      <c r="F225" s="11">
        <f>F226</f>
        <v>799.27</v>
      </c>
      <c r="G225" s="54">
        <f t="shared" si="15"/>
        <v>63.98767112320871</v>
      </c>
    </row>
    <row r="226" spans="1:7" ht="12.75" outlineLevel="1">
      <c r="A226" s="10" t="s">
        <v>98</v>
      </c>
      <c r="B226" s="9" t="s">
        <v>135</v>
      </c>
      <c r="C226" s="3" t="s">
        <v>157</v>
      </c>
      <c r="D226" s="3" t="s">
        <v>33</v>
      </c>
      <c r="E226" s="11">
        <v>1249.1</v>
      </c>
      <c r="F226" s="11">
        <v>799.27</v>
      </c>
      <c r="G226" s="54">
        <f t="shared" si="15"/>
        <v>63.98767112320871</v>
      </c>
    </row>
    <row r="227" spans="1:7" ht="12.75" outlineLevel="1">
      <c r="A227" s="29" t="s">
        <v>79</v>
      </c>
      <c r="B227" s="25" t="s">
        <v>137</v>
      </c>
      <c r="C227" s="2"/>
      <c r="D227" s="2"/>
      <c r="E227" s="12">
        <f>E228+E230</f>
        <v>1319</v>
      </c>
      <c r="F227" s="12">
        <f>F228+F230</f>
        <v>870.4200000000001</v>
      </c>
      <c r="G227" s="52">
        <f t="shared" si="15"/>
        <v>65.99090219863534</v>
      </c>
    </row>
    <row r="228" spans="1:7" ht="12.75" outlineLevel="1">
      <c r="A228" s="10" t="s">
        <v>158</v>
      </c>
      <c r="B228" s="9" t="s">
        <v>137</v>
      </c>
      <c r="C228" s="3" t="s">
        <v>32</v>
      </c>
      <c r="D228" s="3"/>
      <c r="E228" s="11">
        <f>E229</f>
        <v>1013</v>
      </c>
      <c r="F228" s="11">
        <f>F229</f>
        <v>674.09</v>
      </c>
      <c r="G228" s="54">
        <f t="shared" si="15"/>
        <v>66.54392892398816</v>
      </c>
    </row>
    <row r="229" spans="1:7" ht="12.75" outlineLevel="1">
      <c r="A229" s="10" t="s">
        <v>98</v>
      </c>
      <c r="B229" s="9" t="s">
        <v>137</v>
      </c>
      <c r="C229" s="3" t="s">
        <v>32</v>
      </c>
      <c r="D229" s="3" t="s">
        <v>33</v>
      </c>
      <c r="E229" s="11">
        <v>1013</v>
      </c>
      <c r="F229" s="11">
        <v>674.09</v>
      </c>
      <c r="G229" s="54">
        <f t="shared" si="15"/>
        <v>66.54392892398816</v>
      </c>
    </row>
    <row r="230" spans="1:7" ht="25.5" outlineLevel="1">
      <c r="A230" s="10" t="s">
        <v>156</v>
      </c>
      <c r="B230" s="9" t="s">
        <v>137</v>
      </c>
      <c r="C230" s="3" t="s">
        <v>157</v>
      </c>
      <c r="D230" s="3"/>
      <c r="E230" s="11">
        <f>E231</f>
        <v>306</v>
      </c>
      <c r="F230" s="11">
        <f>F231</f>
        <v>196.33</v>
      </c>
      <c r="G230" s="54">
        <f t="shared" si="15"/>
        <v>64.16013071895425</v>
      </c>
    </row>
    <row r="231" spans="1:7" ht="12.75" outlineLevel="1">
      <c r="A231" s="10" t="s">
        <v>98</v>
      </c>
      <c r="B231" s="9" t="s">
        <v>137</v>
      </c>
      <c r="C231" s="3" t="s">
        <v>157</v>
      </c>
      <c r="D231" s="3" t="s">
        <v>33</v>
      </c>
      <c r="E231" s="11">
        <v>306</v>
      </c>
      <c r="F231" s="11">
        <v>196.33</v>
      </c>
      <c r="G231" s="54">
        <f t="shared" si="15"/>
        <v>64.16013071895425</v>
      </c>
    </row>
    <row r="232" spans="1:7" ht="12.75" outlineLevel="1">
      <c r="A232" s="10" t="s">
        <v>34</v>
      </c>
      <c r="B232" s="25" t="s">
        <v>35</v>
      </c>
      <c r="C232" s="2"/>
      <c r="D232" s="2"/>
      <c r="E232" s="12">
        <f>E233+E248+E251</f>
        <v>2249.8</v>
      </c>
      <c r="F232" s="12">
        <f>F233+F248+F251</f>
        <v>1500.37</v>
      </c>
      <c r="G232" s="52">
        <f t="shared" si="15"/>
        <v>66.68903902569116</v>
      </c>
    </row>
    <row r="233" spans="1:7" ht="25.5" outlineLevel="1">
      <c r="A233" s="24" t="s">
        <v>76</v>
      </c>
      <c r="B233" s="25" t="s">
        <v>138</v>
      </c>
      <c r="C233" s="2"/>
      <c r="D233" s="2"/>
      <c r="E233" s="12">
        <f>E235+E237+E239+E241+E243+E245+E246</f>
        <v>2248.8</v>
      </c>
      <c r="F233" s="12">
        <f>F235+F237+F239+F241+F243+F245+F246</f>
        <v>1499.37</v>
      </c>
      <c r="G233" s="52">
        <f t="shared" si="15"/>
        <v>66.67422625400212</v>
      </c>
    </row>
    <row r="234" spans="1:7" ht="12.75" outlineLevel="1">
      <c r="A234" s="10" t="s">
        <v>158</v>
      </c>
      <c r="B234" s="9" t="s">
        <v>138</v>
      </c>
      <c r="C234" s="3" t="s">
        <v>32</v>
      </c>
      <c r="D234" s="3"/>
      <c r="E234" s="11">
        <f>E235</f>
        <v>1188.6</v>
      </c>
      <c r="F234" s="11">
        <f>F235</f>
        <v>829.75</v>
      </c>
      <c r="G234" s="54">
        <f aca="true" t="shared" si="17" ref="G234:G247">F234/E234*100</f>
        <v>69.80901901396601</v>
      </c>
    </row>
    <row r="235" spans="1:7" ht="12.75" outlineLevel="1">
      <c r="A235" s="10" t="s">
        <v>98</v>
      </c>
      <c r="B235" s="9" t="s">
        <v>138</v>
      </c>
      <c r="C235" s="3" t="s">
        <v>32</v>
      </c>
      <c r="D235" s="3" t="s">
        <v>33</v>
      </c>
      <c r="E235" s="11">
        <v>1188.6</v>
      </c>
      <c r="F235" s="11">
        <v>829.75</v>
      </c>
      <c r="G235" s="54">
        <f t="shared" si="17"/>
        <v>69.80901901396601</v>
      </c>
    </row>
    <row r="236" spans="1:7" ht="25.5" outlineLevel="1">
      <c r="A236" s="10" t="s">
        <v>37</v>
      </c>
      <c r="B236" s="9" t="s">
        <v>138</v>
      </c>
      <c r="C236" s="3" t="s">
        <v>36</v>
      </c>
      <c r="D236" s="3"/>
      <c r="E236" s="11">
        <f>E237</f>
        <v>25</v>
      </c>
      <c r="F236" s="11">
        <f>F237</f>
        <v>4.94</v>
      </c>
      <c r="G236" s="54">
        <f t="shared" si="17"/>
        <v>19.76</v>
      </c>
    </row>
    <row r="237" spans="1:7" ht="12.75" outlineLevel="1">
      <c r="A237" s="10" t="s">
        <v>98</v>
      </c>
      <c r="B237" s="9" t="s">
        <v>138</v>
      </c>
      <c r="C237" s="3" t="s">
        <v>36</v>
      </c>
      <c r="D237" s="3" t="s">
        <v>33</v>
      </c>
      <c r="E237" s="11">
        <v>25</v>
      </c>
      <c r="F237" s="11">
        <v>4.94</v>
      </c>
      <c r="G237" s="54">
        <f t="shared" si="17"/>
        <v>19.76</v>
      </c>
    </row>
    <row r="238" spans="1:7" ht="25.5" outlineLevel="1">
      <c r="A238" s="10" t="s">
        <v>156</v>
      </c>
      <c r="B238" s="9" t="s">
        <v>138</v>
      </c>
      <c r="C238" s="3" t="s">
        <v>157</v>
      </c>
      <c r="D238" s="3"/>
      <c r="E238" s="11">
        <f>E239</f>
        <v>359</v>
      </c>
      <c r="F238" s="11">
        <f>F239</f>
        <v>232.56</v>
      </c>
      <c r="G238" s="54">
        <f t="shared" si="17"/>
        <v>64.77994428969359</v>
      </c>
    </row>
    <row r="239" spans="1:7" ht="12.75" outlineLevel="1">
      <c r="A239" s="10" t="s">
        <v>98</v>
      </c>
      <c r="B239" s="9" t="s">
        <v>138</v>
      </c>
      <c r="C239" s="3" t="s">
        <v>157</v>
      </c>
      <c r="D239" s="3" t="s">
        <v>33</v>
      </c>
      <c r="E239" s="11">
        <v>359</v>
      </c>
      <c r="F239" s="11">
        <v>232.56</v>
      </c>
      <c r="G239" s="54">
        <f t="shared" si="17"/>
        <v>64.77994428969359</v>
      </c>
    </row>
    <row r="240" spans="1:7" ht="12.75" outlineLevel="1">
      <c r="A240" s="10" t="s">
        <v>186</v>
      </c>
      <c r="B240" s="9" t="s">
        <v>138</v>
      </c>
      <c r="C240" s="3" t="s">
        <v>112</v>
      </c>
      <c r="D240" s="3"/>
      <c r="E240" s="11">
        <f>E241</f>
        <v>50.2</v>
      </c>
      <c r="F240" s="11">
        <f>F241</f>
        <v>33.81</v>
      </c>
      <c r="G240" s="54">
        <f t="shared" si="17"/>
        <v>67.35059760956176</v>
      </c>
    </row>
    <row r="241" spans="1:7" ht="12.75" outlineLevel="1">
      <c r="A241" s="10" t="s">
        <v>98</v>
      </c>
      <c r="B241" s="9" t="s">
        <v>138</v>
      </c>
      <c r="C241" s="3" t="s">
        <v>112</v>
      </c>
      <c r="D241" s="3" t="s">
        <v>33</v>
      </c>
      <c r="E241" s="11">
        <v>50.2</v>
      </c>
      <c r="F241" s="11">
        <v>33.81</v>
      </c>
      <c r="G241" s="54">
        <f t="shared" si="17"/>
        <v>67.35059760956176</v>
      </c>
    </row>
    <row r="242" spans="1:7" ht="25.5" outlineLevel="1">
      <c r="A242" s="10" t="s">
        <v>11</v>
      </c>
      <c r="B242" s="9" t="s">
        <v>138</v>
      </c>
      <c r="C242" s="3" t="s">
        <v>12</v>
      </c>
      <c r="D242" s="3"/>
      <c r="E242" s="11">
        <f>E243</f>
        <v>621</v>
      </c>
      <c r="F242" s="11">
        <f>F243</f>
        <v>397.27</v>
      </c>
      <c r="G242" s="54">
        <f t="shared" si="17"/>
        <v>63.97262479871175</v>
      </c>
    </row>
    <row r="243" spans="1:7" ht="12.75" outlineLevel="1">
      <c r="A243" s="10" t="s">
        <v>98</v>
      </c>
      <c r="B243" s="9" t="s">
        <v>138</v>
      </c>
      <c r="C243" s="3" t="s">
        <v>12</v>
      </c>
      <c r="D243" s="3" t="s">
        <v>33</v>
      </c>
      <c r="E243" s="11">
        <v>621</v>
      </c>
      <c r="F243" s="11">
        <v>397.27</v>
      </c>
      <c r="G243" s="54">
        <f t="shared" si="17"/>
        <v>63.97262479871175</v>
      </c>
    </row>
    <row r="244" spans="1:7" ht="12.75" hidden="1" outlineLevel="1">
      <c r="A244" s="33" t="s">
        <v>107</v>
      </c>
      <c r="B244" s="9" t="s">
        <v>138</v>
      </c>
      <c r="C244" s="3" t="s">
        <v>77</v>
      </c>
      <c r="D244" s="3"/>
      <c r="E244" s="11">
        <f>E245</f>
        <v>0</v>
      </c>
      <c r="F244" s="11">
        <f>F245</f>
        <v>0</v>
      </c>
      <c r="G244" s="54" t="e">
        <f t="shared" si="17"/>
        <v>#DIV/0!</v>
      </c>
    </row>
    <row r="245" spans="1:7" ht="12.75" hidden="1" outlineLevel="1">
      <c r="A245" s="10" t="s">
        <v>98</v>
      </c>
      <c r="B245" s="9" t="s">
        <v>138</v>
      </c>
      <c r="C245" s="3" t="s">
        <v>77</v>
      </c>
      <c r="D245" s="3" t="s">
        <v>33</v>
      </c>
      <c r="E245" s="11">
        <v>0</v>
      </c>
      <c r="F245" s="11">
        <v>0</v>
      </c>
      <c r="G245" s="54" t="e">
        <f t="shared" si="17"/>
        <v>#DIV/0!</v>
      </c>
    </row>
    <row r="246" spans="1:7" ht="12.75" outlineLevel="1">
      <c r="A246" s="33" t="s">
        <v>106</v>
      </c>
      <c r="B246" s="9" t="s">
        <v>138</v>
      </c>
      <c r="C246" s="3" t="s">
        <v>105</v>
      </c>
      <c r="D246" s="3"/>
      <c r="E246" s="11">
        <f>E247</f>
        <v>5</v>
      </c>
      <c r="F246" s="11">
        <f>F247</f>
        <v>1.04</v>
      </c>
      <c r="G246" s="54">
        <f t="shared" si="17"/>
        <v>20.8</v>
      </c>
    </row>
    <row r="247" spans="1:7" ht="12.75" outlineLevel="1">
      <c r="A247" s="10" t="s">
        <v>98</v>
      </c>
      <c r="B247" s="9" t="s">
        <v>138</v>
      </c>
      <c r="C247" s="3" t="s">
        <v>105</v>
      </c>
      <c r="D247" s="3" t="s">
        <v>33</v>
      </c>
      <c r="E247" s="11">
        <v>5</v>
      </c>
      <c r="F247" s="11">
        <v>1.04</v>
      </c>
      <c r="G247" s="54">
        <f t="shared" si="17"/>
        <v>20.8</v>
      </c>
    </row>
    <row r="248" spans="1:7" ht="12.75" hidden="1" outlineLevel="1">
      <c r="A248" s="24" t="s">
        <v>80</v>
      </c>
      <c r="B248" s="25" t="s">
        <v>139</v>
      </c>
      <c r="C248" s="2"/>
      <c r="D248" s="2"/>
      <c r="E248" s="12">
        <f>E249</f>
        <v>0</v>
      </c>
      <c r="F248" s="12">
        <f>F249</f>
        <v>0</v>
      </c>
      <c r="G248" s="52" t="e">
        <f aca="true" t="shared" si="18" ref="G248:G264">F248/E248*100</f>
        <v>#DIV/0!</v>
      </c>
    </row>
    <row r="249" spans="1:7" ht="38.25" hidden="1" outlineLevel="1">
      <c r="A249" s="10" t="s">
        <v>25</v>
      </c>
      <c r="B249" s="9" t="s">
        <v>139</v>
      </c>
      <c r="C249" s="3" t="s">
        <v>26</v>
      </c>
      <c r="D249" s="3"/>
      <c r="E249" s="11">
        <f>E250</f>
        <v>0</v>
      </c>
      <c r="F249" s="11">
        <f>F250</f>
        <v>0</v>
      </c>
      <c r="G249" s="54" t="e">
        <f t="shared" si="18"/>
        <v>#DIV/0!</v>
      </c>
    </row>
    <row r="250" spans="1:7" ht="25.5" hidden="1" outlineLevel="1">
      <c r="A250" s="10" t="s">
        <v>27</v>
      </c>
      <c r="B250" s="9" t="s">
        <v>139</v>
      </c>
      <c r="C250" s="3" t="s">
        <v>26</v>
      </c>
      <c r="D250" s="3" t="s">
        <v>28</v>
      </c>
      <c r="E250" s="11">
        <v>0</v>
      </c>
      <c r="F250" s="11">
        <v>0</v>
      </c>
      <c r="G250" s="54" t="e">
        <f t="shared" si="18"/>
        <v>#DIV/0!</v>
      </c>
    </row>
    <row r="251" spans="1:7" ht="39.75" customHeight="1" outlineLevel="1">
      <c r="A251" s="24" t="s">
        <v>81</v>
      </c>
      <c r="B251" s="25" t="s">
        <v>140</v>
      </c>
      <c r="C251" s="2"/>
      <c r="D251" s="2"/>
      <c r="E251" s="12">
        <f>E252</f>
        <v>1</v>
      </c>
      <c r="F251" s="12">
        <f>F252</f>
        <v>1</v>
      </c>
      <c r="G251" s="52">
        <f t="shared" si="18"/>
        <v>100</v>
      </c>
    </row>
    <row r="252" spans="1:7" ht="25.5" outlineLevel="1">
      <c r="A252" s="10" t="s">
        <v>11</v>
      </c>
      <c r="B252" s="9" t="s">
        <v>140</v>
      </c>
      <c r="C252" s="3" t="s">
        <v>12</v>
      </c>
      <c r="D252" s="3"/>
      <c r="E252" s="11">
        <f>E253</f>
        <v>1</v>
      </c>
      <c r="F252" s="11">
        <f>F253</f>
        <v>1</v>
      </c>
      <c r="G252" s="54">
        <f t="shared" si="18"/>
        <v>100</v>
      </c>
    </row>
    <row r="253" spans="1:7" ht="12.75" outlineLevel="1">
      <c r="A253" s="10" t="s">
        <v>98</v>
      </c>
      <c r="B253" s="9" t="s">
        <v>140</v>
      </c>
      <c r="C253" s="3" t="s">
        <v>12</v>
      </c>
      <c r="D253" s="3" t="s">
        <v>33</v>
      </c>
      <c r="E253" s="11">
        <v>1</v>
      </c>
      <c r="F253" s="11">
        <v>1</v>
      </c>
      <c r="G253" s="54">
        <f t="shared" si="18"/>
        <v>100</v>
      </c>
    </row>
    <row r="254" spans="1:7" ht="12.75" outlineLevel="1">
      <c r="A254" s="24" t="s">
        <v>39</v>
      </c>
      <c r="B254" s="25">
        <v>62</v>
      </c>
      <c r="C254" s="2"/>
      <c r="D254" s="2"/>
      <c r="E254" s="12">
        <f>E255</f>
        <v>1612.8999999999999</v>
      </c>
      <c r="F254" s="12">
        <f>F255</f>
        <v>1043.49</v>
      </c>
      <c r="G254" s="52">
        <f t="shared" si="18"/>
        <v>64.6965093930188</v>
      </c>
    </row>
    <row r="255" spans="1:7" ht="12.75" outlineLevel="1">
      <c r="A255" s="10" t="s">
        <v>40</v>
      </c>
      <c r="B255" s="9" t="s">
        <v>38</v>
      </c>
      <c r="C255" s="3"/>
      <c r="D255" s="3"/>
      <c r="E255" s="11">
        <f>E256+E273+E276+E279+E284+E287+E290+E293+E296</f>
        <v>1612.8999999999999</v>
      </c>
      <c r="F255" s="11">
        <f>F256+F273+F276+F279+F284+F287+F290+F293+F296</f>
        <v>1043.49</v>
      </c>
      <c r="G255" s="54">
        <f t="shared" si="18"/>
        <v>64.6965093930188</v>
      </c>
    </row>
    <row r="256" spans="1:7" ht="12.75" outlineLevel="1">
      <c r="A256" s="24" t="s">
        <v>102</v>
      </c>
      <c r="B256" s="25" t="s">
        <v>155</v>
      </c>
      <c r="C256" s="2"/>
      <c r="D256" s="2"/>
      <c r="E256" s="12">
        <f>E257+E259+E261+E263+E265+E267+E269+E271</f>
        <v>391.82</v>
      </c>
      <c r="F256" s="12">
        <f>F257+F259+F261+F263+F265+F267+F269+F271</f>
        <v>291.9</v>
      </c>
      <c r="G256" s="52">
        <f t="shared" si="18"/>
        <v>74.4984942065234</v>
      </c>
    </row>
    <row r="257" spans="1:7" ht="12.75" outlineLevel="1">
      <c r="A257" s="24" t="s">
        <v>41</v>
      </c>
      <c r="B257" s="25" t="s">
        <v>154</v>
      </c>
      <c r="C257" s="2" t="s">
        <v>42</v>
      </c>
      <c r="D257" s="3"/>
      <c r="E257" s="12">
        <f>E258</f>
        <v>78.78</v>
      </c>
      <c r="F257" s="12">
        <f>F258</f>
        <v>60</v>
      </c>
      <c r="G257" s="52">
        <f t="shared" si="18"/>
        <v>76.16146230007617</v>
      </c>
    </row>
    <row r="258" spans="1:7" ht="12.75" outlineLevel="1">
      <c r="A258" s="10" t="s">
        <v>73</v>
      </c>
      <c r="B258" s="9" t="s">
        <v>154</v>
      </c>
      <c r="C258" s="3" t="s">
        <v>42</v>
      </c>
      <c r="D258" s="3" t="s">
        <v>53</v>
      </c>
      <c r="E258" s="11">
        <v>78.78</v>
      </c>
      <c r="F258" s="11">
        <v>60</v>
      </c>
      <c r="G258" s="54">
        <f t="shared" si="18"/>
        <v>76.16146230007617</v>
      </c>
    </row>
    <row r="259" spans="1:7" ht="12.75" outlineLevel="1">
      <c r="A259" s="24" t="s">
        <v>41</v>
      </c>
      <c r="B259" s="25" t="s">
        <v>153</v>
      </c>
      <c r="C259" s="2" t="s">
        <v>42</v>
      </c>
      <c r="D259" s="2"/>
      <c r="E259" s="12">
        <f>E260</f>
        <v>59.1</v>
      </c>
      <c r="F259" s="12">
        <f>F260</f>
        <v>45</v>
      </c>
      <c r="G259" s="52">
        <f t="shared" si="18"/>
        <v>76.14213197969542</v>
      </c>
    </row>
    <row r="260" spans="1:7" ht="12.75" outlineLevel="1">
      <c r="A260" s="10" t="s">
        <v>43</v>
      </c>
      <c r="B260" s="9" t="s">
        <v>153</v>
      </c>
      <c r="C260" s="3" t="s">
        <v>42</v>
      </c>
      <c r="D260" s="3" t="s">
        <v>53</v>
      </c>
      <c r="E260" s="11">
        <v>59.1</v>
      </c>
      <c r="F260" s="11">
        <v>45</v>
      </c>
      <c r="G260" s="54">
        <f t="shared" si="18"/>
        <v>76.14213197969542</v>
      </c>
    </row>
    <row r="261" spans="1:7" ht="12.75" outlineLevel="1">
      <c r="A261" s="24" t="s">
        <v>41</v>
      </c>
      <c r="B261" s="25" t="s">
        <v>152</v>
      </c>
      <c r="C261" s="2" t="s">
        <v>42</v>
      </c>
      <c r="D261" s="2"/>
      <c r="E261" s="12">
        <f>E262</f>
        <v>34.7</v>
      </c>
      <c r="F261" s="12">
        <f>F262</f>
        <v>25</v>
      </c>
      <c r="G261" s="52">
        <f t="shared" si="18"/>
        <v>72.04610951008645</v>
      </c>
    </row>
    <row r="262" spans="1:7" ht="12.75" outlineLevel="1">
      <c r="A262" s="10" t="s">
        <v>44</v>
      </c>
      <c r="B262" s="9" t="s">
        <v>152</v>
      </c>
      <c r="C262" s="3" t="s">
        <v>42</v>
      </c>
      <c r="D262" s="3" t="s">
        <v>53</v>
      </c>
      <c r="E262" s="11">
        <v>34.7</v>
      </c>
      <c r="F262" s="11">
        <v>25</v>
      </c>
      <c r="G262" s="54">
        <f t="shared" si="18"/>
        <v>72.04610951008645</v>
      </c>
    </row>
    <row r="263" spans="1:7" ht="12.75" outlineLevel="1">
      <c r="A263" s="24" t="s">
        <v>41</v>
      </c>
      <c r="B263" s="25" t="s">
        <v>151</v>
      </c>
      <c r="C263" s="2" t="s">
        <v>42</v>
      </c>
      <c r="D263" s="2"/>
      <c r="E263" s="12">
        <f>E264</f>
        <v>38.99</v>
      </c>
      <c r="F263" s="12">
        <f>F264</f>
        <v>29</v>
      </c>
      <c r="G263" s="52">
        <f t="shared" si="18"/>
        <v>74.37804565273146</v>
      </c>
    </row>
    <row r="264" spans="1:7" ht="25.5" outlineLevel="1">
      <c r="A264" s="10" t="s">
        <v>99</v>
      </c>
      <c r="B264" s="9" t="s">
        <v>151</v>
      </c>
      <c r="C264" s="3" t="s">
        <v>42</v>
      </c>
      <c r="D264" s="3" t="s">
        <v>53</v>
      </c>
      <c r="E264" s="11">
        <v>38.99</v>
      </c>
      <c r="F264" s="11">
        <v>29</v>
      </c>
      <c r="G264" s="54">
        <f t="shared" si="18"/>
        <v>74.37804565273146</v>
      </c>
    </row>
    <row r="265" spans="1:7" ht="12.75" hidden="1" outlineLevel="1">
      <c r="A265" s="24" t="s">
        <v>41</v>
      </c>
      <c r="B265" s="25" t="s">
        <v>150</v>
      </c>
      <c r="C265" s="2" t="s">
        <v>42</v>
      </c>
      <c r="D265" s="2"/>
      <c r="E265" s="12"/>
      <c r="F265" s="12"/>
      <c r="G265" s="52"/>
    </row>
    <row r="266" spans="1:7" ht="25.5" hidden="1" outlineLevel="1">
      <c r="A266" s="10" t="s">
        <v>101</v>
      </c>
      <c r="B266" s="9" t="s">
        <v>150</v>
      </c>
      <c r="C266" s="3" t="s">
        <v>42</v>
      </c>
      <c r="D266" s="3" t="s">
        <v>53</v>
      </c>
      <c r="E266" s="11"/>
      <c r="F266" s="11"/>
      <c r="G266" s="54"/>
    </row>
    <row r="267" spans="1:9" ht="12.75" outlineLevel="1">
      <c r="A267" s="24" t="s">
        <v>41</v>
      </c>
      <c r="B267" s="25" t="s">
        <v>149</v>
      </c>
      <c r="C267" s="2" t="s">
        <v>42</v>
      </c>
      <c r="D267" s="2"/>
      <c r="E267" s="12">
        <f>E268</f>
        <v>32.6</v>
      </c>
      <c r="F267" s="12">
        <f>F268</f>
        <v>24</v>
      </c>
      <c r="G267" s="52">
        <f aca="true" t="shared" si="19" ref="G267:G292">F267/E267*100</f>
        <v>73.61963190184049</v>
      </c>
      <c r="I267" s="26"/>
    </row>
    <row r="268" spans="1:7" ht="12.75" outlineLevel="1">
      <c r="A268" s="10" t="s">
        <v>100</v>
      </c>
      <c r="B268" s="9" t="s">
        <v>149</v>
      </c>
      <c r="C268" s="3" t="s">
        <v>42</v>
      </c>
      <c r="D268" s="3" t="s">
        <v>53</v>
      </c>
      <c r="E268" s="11">
        <v>32.6</v>
      </c>
      <c r="F268" s="11">
        <v>24</v>
      </c>
      <c r="G268" s="54">
        <f t="shared" si="19"/>
        <v>73.61963190184049</v>
      </c>
    </row>
    <row r="269" spans="1:7" ht="12.75" outlineLevel="1">
      <c r="A269" s="24" t="s">
        <v>41</v>
      </c>
      <c r="B269" s="25" t="s">
        <v>148</v>
      </c>
      <c r="C269" s="2" t="s">
        <v>42</v>
      </c>
      <c r="D269" s="2"/>
      <c r="E269" s="12">
        <f>E270</f>
        <v>113.35</v>
      </c>
      <c r="F269" s="12">
        <f>F270</f>
        <v>84</v>
      </c>
      <c r="G269" s="52">
        <f t="shared" si="19"/>
        <v>74.10674900749889</v>
      </c>
    </row>
    <row r="270" spans="1:7" ht="12.75" outlineLevel="1">
      <c r="A270" s="10" t="s">
        <v>45</v>
      </c>
      <c r="B270" s="9" t="s">
        <v>148</v>
      </c>
      <c r="C270" s="3" t="s">
        <v>42</v>
      </c>
      <c r="D270" s="3" t="s">
        <v>53</v>
      </c>
      <c r="E270" s="11">
        <v>113.35</v>
      </c>
      <c r="F270" s="11">
        <v>84</v>
      </c>
      <c r="G270" s="54">
        <f t="shared" si="19"/>
        <v>74.10674900749889</v>
      </c>
    </row>
    <row r="271" spans="1:7" ht="12.75" outlineLevel="1">
      <c r="A271" s="24" t="s">
        <v>41</v>
      </c>
      <c r="B271" s="25" t="s">
        <v>231</v>
      </c>
      <c r="C271" s="2" t="s">
        <v>42</v>
      </c>
      <c r="D271" s="2"/>
      <c r="E271" s="12">
        <f>E272</f>
        <v>34.3</v>
      </c>
      <c r="F271" s="12">
        <f>F272</f>
        <v>24.9</v>
      </c>
      <c r="G271" s="52">
        <f>F271/E271*100</f>
        <v>72.59475218658892</v>
      </c>
    </row>
    <row r="272" spans="1:7" ht="12.75" outlineLevel="1">
      <c r="A272" s="10" t="s">
        <v>232</v>
      </c>
      <c r="B272" s="9" t="s">
        <v>231</v>
      </c>
      <c r="C272" s="3" t="s">
        <v>42</v>
      </c>
      <c r="D272" s="3" t="s">
        <v>53</v>
      </c>
      <c r="E272" s="11">
        <v>34.3</v>
      </c>
      <c r="F272" s="11">
        <v>24.9</v>
      </c>
      <c r="G272" s="54">
        <f>F272/E272*100</f>
        <v>72.59475218658892</v>
      </c>
    </row>
    <row r="273" spans="1:7" ht="12.75" outlineLevel="1">
      <c r="A273" s="24" t="s">
        <v>46</v>
      </c>
      <c r="B273" s="25" t="s">
        <v>147</v>
      </c>
      <c r="C273" s="2"/>
      <c r="D273" s="2"/>
      <c r="E273" s="12">
        <f>E274</f>
        <v>50</v>
      </c>
      <c r="F273" s="12">
        <f>F274</f>
        <v>0</v>
      </c>
      <c r="G273" s="52">
        <f t="shared" si="19"/>
        <v>0</v>
      </c>
    </row>
    <row r="274" spans="1:7" ht="12.75" outlineLevel="1">
      <c r="A274" s="10" t="s">
        <v>47</v>
      </c>
      <c r="B274" s="9" t="s">
        <v>147</v>
      </c>
      <c r="C274" s="3" t="s">
        <v>48</v>
      </c>
      <c r="D274" s="3"/>
      <c r="E274" s="11">
        <f>E275</f>
        <v>50</v>
      </c>
      <c r="F274" s="11">
        <f>F275</f>
        <v>0</v>
      </c>
      <c r="G274" s="54">
        <f t="shared" si="19"/>
        <v>0</v>
      </c>
    </row>
    <row r="275" spans="1:7" ht="12.75" outlineLevel="1">
      <c r="A275" s="10" t="s">
        <v>49</v>
      </c>
      <c r="B275" s="9" t="s">
        <v>147</v>
      </c>
      <c r="C275" s="3" t="s">
        <v>48</v>
      </c>
      <c r="D275" s="3" t="s">
        <v>50</v>
      </c>
      <c r="E275" s="11">
        <v>50</v>
      </c>
      <c r="F275" s="11">
        <v>0</v>
      </c>
      <c r="G275" s="54">
        <f t="shared" si="19"/>
        <v>0</v>
      </c>
    </row>
    <row r="276" spans="1:7" ht="25.5" outlineLevel="1">
      <c r="A276" s="24" t="s">
        <v>51</v>
      </c>
      <c r="B276" s="25" t="s">
        <v>146</v>
      </c>
      <c r="C276" s="2"/>
      <c r="D276" s="2"/>
      <c r="E276" s="12">
        <f>E277</f>
        <v>180</v>
      </c>
      <c r="F276" s="12">
        <f>F277</f>
        <v>111.42</v>
      </c>
      <c r="G276" s="52">
        <f t="shared" si="19"/>
        <v>61.9</v>
      </c>
    </row>
    <row r="277" spans="1:7" ht="25.5" outlineLevel="1">
      <c r="A277" s="10" t="s">
        <v>11</v>
      </c>
      <c r="B277" s="9" t="s">
        <v>146</v>
      </c>
      <c r="C277" s="3" t="s">
        <v>12</v>
      </c>
      <c r="D277" s="3"/>
      <c r="E277" s="11">
        <f>E278</f>
        <v>180</v>
      </c>
      <c r="F277" s="11">
        <f>F278</f>
        <v>111.42</v>
      </c>
      <c r="G277" s="54">
        <f t="shared" si="19"/>
        <v>61.9</v>
      </c>
    </row>
    <row r="278" spans="1:7" ht="12.75" outlineLevel="1">
      <c r="A278" s="10" t="s">
        <v>52</v>
      </c>
      <c r="B278" s="9" t="s">
        <v>146</v>
      </c>
      <c r="C278" s="3" t="s">
        <v>12</v>
      </c>
      <c r="D278" s="3" t="s">
        <v>53</v>
      </c>
      <c r="E278" s="11">
        <v>180</v>
      </c>
      <c r="F278" s="11">
        <v>111.42</v>
      </c>
      <c r="G278" s="54">
        <f t="shared" si="19"/>
        <v>61.9</v>
      </c>
    </row>
    <row r="279" spans="1:7" ht="12.75" outlineLevel="1">
      <c r="A279" s="24" t="s">
        <v>54</v>
      </c>
      <c r="B279" s="25" t="s">
        <v>145</v>
      </c>
      <c r="C279" s="2"/>
      <c r="D279" s="2"/>
      <c r="E279" s="12">
        <f>E280+E282</f>
        <v>11.91</v>
      </c>
      <c r="F279" s="12">
        <f>F280+F282</f>
        <v>10.34</v>
      </c>
      <c r="G279" s="52">
        <f t="shared" si="19"/>
        <v>86.81780016792611</v>
      </c>
    </row>
    <row r="280" spans="1:7" ht="12.75" outlineLevel="1">
      <c r="A280" s="10" t="s">
        <v>180</v>
      </c>
      <c r="B280" s="9" t="s">
        <v>145</v>
      </c>
      <c r="C280" s="3" t="s">
        <v>179</v>
      </c>
      <c r="D280" s="3"/>
      <c r="E280" s="11">
        <f>E281</f>
        <v>1.57</v>
      </c>
      <c r="F280" s="11">
        <f>F281</f>
        <v>0</v>
      </c>
      <c r="G280" s="54">
        <f t="shared" si="19"/>
        <v>0</v>
      </c>
    </row>
    <row r="281" spans="1:7" ht="12.75" outlineLevel="1">
      <c r="A281" s="10" t="s">
        <v>52</v>
      </c>
      <c r="B281" s="9" t="s">
        <v>145</v>
      </c>
      <c r="C281" s="3" t="s">
        <v>179</v>
      </c>
      <c r="D281" s="3" t="s">
        <v>53</v>
      </c>
      <c r="E281" s="11">
        <v>1.57</v>
      </c>
      <c r="F281" s="11">
        <v>0</v>
      </c>
      <c r="G281" s="54">
        <f t="shared" si="19"/>
        <v>0</v>
      </c>
    </row>
    <row r="282" spans="1:7" ht="12.75" outlineLevel="1">
      <c r="A282" s="33" t="s">
        <v>106</v>
      </c>
      <c r="B282" s="9" t="s">
        <v>145</v>
      </c>
      <c r="C282" s="3" t="s">
        <v>105</v>
      </c>
      <c r="D282" s="3"/>
      <c r="E282" s="11">
        <f>E283</f>
        <v>10.34</v>
      </c>
      <c r="F282" s="11">
        <f>F283</f>
        <v>10.34</v>
      </c>
      <c r="G282" s="54">
        <f t="shared" si="19"/>
        <v>100</v>
      </c>
    </row>
    <row r="283" spans="1:7" ht="12.75" outlineLevel="1">
      <c r="A283" s="10" t="s">
        <v>52</v>
      </c>
      <c r="B283" s="9" t="s">
        <v>145</v>
      </c>
      <c r="C283" s="3" t="s">
        <v>105</v>
      </c>
      <c r="D283" s="3" t="s">
        <v>53</v>
      </c>
      <c r="E283" s="11">
        <v>10.34</v>
      </c>
      <c r="F283" s="11">
        <v>10.34</v>
      </c>
      <c r="G283" s="54">
        <f t="shared" si="19"/>
        <v>100</v>
      </c>
    </row>
    <row r="284" spans="1:7" ht="38.25" outlineLevel="1">
      <c r="A284" s="24" t="s">
        <v>55</v>
      </c>
      <c r="B284" s="25" t="s">
        <v>144</v>
      </c>
      <c r="C284" s="2"/>
      <c r="D284" s="2"/>
      <c r="E284" s="12">
        <f>E285</f>
        <v>18.09</v>
      </c>
      <c r="F284" s="12">
        <f>F285</f>
        <v>13.8</v>
      </c>
      <c r="G284" s="52">
        <f t="shared" si="19"/>
        <v>76.28524046434495</v>
      </c>
    </row>
    <row r="285" spans="1:7" ht="12.75" outlineLevel="1">
      <c r="A285" s="10" t="s">
        <v>56</v>
      </c>
      <c r="B285" s="9" t="s">
        <v>144</v>
      </c>
      <c r="C285" s="3" t="s">
        <v>57</v>
      </c>
      <c r="D285" s="3"/>
      <c r="E285" s="11">
        <f>E286</f>
        <v>18.09</v>
      </c>
      <c r="F285" s="11">
        <f>F286</f>
        <v>13.8</v>
      </c>
      <c r="G285" s="54">
        <f t="shared" si="19"/>
        <v>76.28524046434495</v>
      </c>
    </row>
    <row r="286" spans="1:7" ht="12.75" outlineLevel="1">
      <c r="A286" s="10" t="s">
        <v>52</v>
      </c>
      <c r="B286" s="9" t="s">
        <v>144</v>
      </c>
      <c r="C286" s="3" t="s">
        <v>57</v>
      </c>
      <c r="D286" s="3" t="s">
        <v>53</v>
      </c>
      <c r="E286" s="11">
        <v>18.09</v>
      </c>
      <c r="F286" s="11">
        <v>13.8</v>
      </c>
      <c r="G286" s="54">
        <f t="shared" si="19"/>
        <v>76.28524046434495</v>
      </c>
    </row>
    <row r="287" spans="1:7" ht="12.75" outlineLevel="1">
      <c r="A287" s="24" t="s">
        <v>58</v>
      </c>
      <c r="B287" s="25" t="s">
        <v>143</v>
      </c>
      <c r="C287" s="2"/>
      <c r="D287" s="2"/>
      <c r="E287" s="12">
        <f>E288</f>
        <v>40</v>
      </c>
      <c r="F287" s="12">
        <f>F288</f>
        <v>0</v>
      </c>
      <c r="G287" s="52">
        <f t="shared" si="19"/>
        <v>0</v>
      </c>
    </row>
    <row r="288" spans="1:7" ht="25.5" outlineLevel="1">
      <c r="A288" s="10" t="s">
        <v>11</v>
      </c>
      <c r="B288" s="9" t="s">
        <v>143</v>
      </c>
      <c r="C288" s="3" t="s">
        <v>12</v>
      </c>
      <c r="D288" s="3"/>
      <c r="E288" s="11">
        <f>E289</f>
        <v>40</v>
      </c>
      <c r="F288" s="11">
        <f>F289</f>
        <v>0</v>
      </c>
      <c r="G288" s="54">
        <f t="shared" si="19"/>
        <v>0</v>
      </c>
    </row>
    <row r="289" spans="1:7" ht="12.75" outlineLevel="1">
      <c r="A289" s="10" t="s">
        <v>52</v>
      </c>
      <c r="B289" s="9" t="s">
        <v>143</v>
      </c>
      <c r="C289" s="3" t="s">
        <v>12</v>
      </c>
      <c r="D289" s="3" t="s">
        <v>53</v>
      </c>
      <c r="E289" s="11">
        <v>40</v>
      </c>
      <c r="F289" s="11">
        <v>0</v>
      </c>
      <c r="G289" s="54">
        <f t="shared" si="19"/>
        <v>0</v>
      </c>
    </row>
    <row r="290" spans="1:7" ht="12.75" outlineLevel="1">
      <c r="A290" s="24" t="s">
        <v>82</v>
      </c>
      <c r="B290" s="25" t="s">
        <v>142</v>
      </c>
      <c r="C290" s="2"/>
      <c r="D290" s="2"/>
      <c r="E290" s="12">
        <f>E291</f>
        <v>430</v>
      </c>
      <c r="F290" s="12">
        <f>F291</f>
        <v>317.03</v>
      </c>
      <c r="G290" s="52">
        <f t="shared" si="19"/>
        <v>73.72790697674418</v>
      </c>
    </row>
    <row r="291" spans="1:7" ht="25.5" outlineLevel="1">
      <c r="A291" s="10" t="s">
        <v>103</v>
      </c>
      <c r="B291" s="9" t="s">
        <v>142</v>
      </c>
      <c r="C291" s="3" t="s">
        <v>60</v>
      </c>
      <c r="D291" s="3"/>
      <c r="E291" s="11">
        <f>E292</f>
        <v>430</v>
      </c>
      <c r="F291" s="11">
        <f>F292</f>
        <v>317.03</v>
      </c>
      <c r="G291" s="54">
        <f t="shared" si="19"/>
        <v>73.72790697674418</v>
      </c>
    </row>
    <row r="292" spans="1:7" ht="12.75" outlineLevel="1">
      <c r="A292" s="10" t="s">
        <v>62</v>
      </c>
      <c r="B292" s="9" t="s">
        <v>142</v>
      </c>
      <c r="C292" s="3" t="s">
        <v>60</v>
      </c>
      <c r="D292" s="3" t="s">
        <v>61</v>
      </c>
      <c r="E292" s="11">
        <v>430</v>
      </c>
      <c r="F292" s="11">
        <v>317.03</v>
      </c>
      <c r="G292" s="54">
        <f t="shared" si="19"/>
        <v>73.72790697674418</v>
      </c>
    </row>
    <row r="293" spans="1:7" ht="25.5" customHeight="1" outlineLevel="1">
      <c r="A293" s="24" t="s">
        <v>243</v>
      </c>
      <c r="B293" s="25" t="s">
        <v>242</v>
      </c>
      <c r="C293" s="2"/>
      <c r="D293" s="2"/>
      <c r="E293" s="12">
        <f>E294</f>
        <v>257.38</v>
      </c>
      <c r="F293" s="12">
        <f>F294</f>
        <v>152.13</v>
      </c>
      <c r="G293" s="52">
        <f>F293/E293*100</f>
        <v>59.1071567332349</v>
      </c>
    </row>
    <row r="294" spans="1:7" ht="25.5" outlineLevel="1">
      <c r="A294" s="10" t="s">
        <v>11</v>
      </c>
      <c r="B294" s="9" t="s">
        <v>242</v>
      </c>
      <c r="C294" s="3" t="s">
        <v>12</v>
      </c>
      <c r="D294" s="3"/>
      <c r="E294" s="11">
        <f>E295</f>
        <v>257.38</v>
      </c>
      <c r="F294" s="11">
        <f>F295</f>
        <v>152.13</v>
      </c>
      <c r="G294" s="54">
        <f>F294/E294*100</f>
        <v>59.1071567332349</v>
      </c>
    </row>
    <row r="295" spans="1:7" ht="12.75" outlineLevel="1">
      <c r="A295" s="10" t="s">
        <v>52</v>
      </c>
      <c r="B295" s="9" t="s">
        <v>242</v>
      </c>
      <c r="C295" s="3" t="s">
        <v>12</v>
      </c>
      <c r="D295" s="3" t="s">
        <v>53</v>
      </c>
      <c r="E295" s="11">
        <v>257.38</v>
      </c>
      <c r="F295" s="11">
        <v>152.13</v>
      </c>
      <c r="G295" s="54">
        <f>F295/E295*100</f>
        <v>59.1071567332349</v>
      </c>
    </row>
    <row r="296" spans="1:7" ht="25.5" outlineLevel="1">
      <c r="A296" s="24" t="s">
        <v>72</v>
      </c>
      <c r="B296" s="25" t="s">
        <v>141</v>
      </c>
      <c r="C296" s="2"/>
      <c r="D296" s="2"/>
      <c r="E296" s="12">
        <f>E297+E299+E301+E303</f>
        <v>233.7</v>
      </c>
      <c r="F296" s="12">
        <f>F297+F299+F301+F303</f>
        <v>146.87</v>
      </c>
      <c r="G296" s="52">
        <f>F296/E296*100</f>
        <v>62.84552845528456</v>
      </c>
    </row>
    <row r="297" spans="1:7" ht="12.75" outlineLevel="1">
      <c r="A297" s="10" t="s">
        <v>158</v>
      </c>
      <c r="B297" s="9" t="s">
        <v>141</v>
      </c>
      <c r="C297" s="3" t="s">
        <v>32</v>
      </c>
      <c r="D297" s="3"/>
      <c r="E297" s="11">
        <f>E298</f>
        <v>176.49</v>
      </c>
      <c r="F297" s="11">
        <f>F298</f>
        <v>111.66</v>
      </c>
      <c r="G297" s="54">
        <f aca="true" t="shared" si="20" ref="G297:G302">F297/E297*100</f>
        <v>63.26704062553119</v>
      </c>
    </row>
    <row r="298" spans="1:7" ht="12.75" outlineLevel="1">
      <c r="A298" s="10" t="s">
        <v>85</v>
      </c>
      <c r="B298" s="9" t="s">
        <v>141</v>
      </c>
      <c r="C298" s="3" t="s">
        <v>32</v>
      </c>
      <c r="D298" s="3" t="s">
        <v>59</v>
      </c>
      <c r="E298" s="11">
        <v>176.49</v>
      </c>
      <c r="F298" s="11">
        <v>111.66</v>
      </c>
      <c r="G298" s="54">
        <f t="shared" si="20"/>
        <v>63.26704062553119</v>
      </c>
    </row>
    <row r="299" spans="1:7" ht="25.5" outlineLevel="1">
      <c r="A299" s="10" t="s">
        <v>37</v>
      </c>
      <c r="B299" s="9" t="s">
        <v>141</v>
      </c>
      <c r="C299" s="3" t="s">
        <v>36</v>
      </c>
      <c r="D299" s="3"/>
      <c r="E299" s="11">
        <f>E300</f>
        <v>0.91</v>
      </c>
      <c r="F299" s="11">
        <f>F300</f>
        <v>0</v>
      </c>
      <c r="G299" s="54">
        <f t="shared" si="20"/>
        <v>0</v>
      </c>
    </row>
    <row r="300" spans="1:7" ht="12.75" outlineLevel="1">
      <c r="A300" s="10" t="s">
        <v>85</v>
      </c>
      <c r="B300" s="9" t="s">
        <v>141</v>
      </c>
      <c r="C300" s="3" t="s">
        <v>36</v>
      </c>
      <c r="D300" s="3" t="s">
        <v>59</v>
      </c>
      <c r="E300" s="11">
        <v>0.91</v>
      </c>
      <c r="F300" s="11">
        <v>0</v>
      </c>
      <c r="G300" s="54">
        <f t="shared" si="20"/>
        <v>0</v>
      </c>
    </row>
    <row r="301" spans="1:7" ht="25.5" outlineLevel="1">
      <c r="A301" s="10" t="s">
        <v>156</v>
      </c>
      <c r="B301" s="9" t="s">
        <v>141</v>
      </c>
      <c r="C301" s="3" t="s">
        <v>157</v>
      </c>
      <c r="D301" s="3"/>
      <c r="E301" s="11">
        <f>E302</f>
        <v>53.3</v>
      </c>
      <c r="F301" s="11">
        <f>F302</f>
        <v>32.21</v>
      </c>
      <c r="G301" s="54">
        <f t="shared" si="20"/>
        <v>60.431519699812384</v>
      </c>
    </row>
    <row r="302" spans="1:7" ht="12.75" outlineLevel="1">
      <c r="A302" s="10" t="s">
        <v>85</v>
      </c>
      <c r="B302" s="9" t="s">
        <v>141</v>
      </c>
      <c r="C302" s="3" t="s">
        <v>157</v>
      </c>
      <c r="D302" s="3" t="s">
        <v>59</v>
      </c>
      <c r="E302" s="11">
        <v>53.3</v>
      </c>
      <c r="F302" s="11">
        <v>32.21</v>
      </c>
      <c r="G302" s="54">
        <f t="shared" si="20"/>
        <v>60.431519699812384</v>
      </c>
    </row>
    <row r="303" spans="1:7" ht="25.5" outlineLevel="1">
      <c r="A303" s="10" t="s">
        <v>11</v>
      </c>
      <c r="B303" s="9" t="s">
        <v>141</v>
      </c>
      <c r="C303" s="3" t="s">
        <v>12</v>
      </c>
      <c r="D303" s="3"/>
      <c r="E303" s="11">
        <f>E304</f>
        <v>3</v>
      </c>
      <c r="F303" s="11">
        <f>F304</f>
        <v>3</v>
      </c>
      <c r="G303" s="54">
        <f>F303/E303*100</f>
        <v>100</v>
      </c>
    </row>
    <row r="304" spans="1:7" ht="12.75" outlineLevel="1">
      <c r="A304" s="10" t="s">
        <v>85</v>
      </c>
      <c r="B304" s="9" t="s">
        <v>141</v>
      </c>
      <c r="C304" s="3" t="s">
        <v>12</v>
      </c>
      <c r="D304" s="3" t="s">
        <v>59</v>
      </c>
      <c r="E304" s="11">
        <v>3</v>
      </c>
      <c r="F304" s="11">
        <v>3</v>
      </c>
      <c r="G304" s="54">
        <f>F304/E304*100</f>
        <v>100</v>
      </c>
    </row>
    <row r="305" spans="1:7" ht="16.5" customHeight="1">
      <c r="A305" s="34" t="s">
        <v>218</v>
      </c>
      <c r="B305" s="35"/>
      <c r="C305" s="35"/>
      <c r="D305" s="35"/>
      <c r="E305" s="36">
        <f>E10+E219</f>
        <v>51617.43</v>
      </c>
      <c r="F305" s="36">
        <f>F10+F219</f>
        <v>32138.94</v>
      </c>
      <c r="G305" s="56">
        <f>F305/E305*100</f>
        <v>62.263735331263106</v>
      </c>
    </row>
    <row r="306" spans="1:7" s="5" customFormat="1" ht="12.75" customHeight="1">
      <c r="A306" s="23"/>
      <c r="C306" s="17"/>
      <c r="D306" s="14"/>
      <c r="E306" s="18"/>
      <c r="F306" s="18"/>
      <c r="G306" s="18"/>
    </row>
    <row r="307" spans="3:7" ht="12.75" customHeight="1">
      <c r="C307" s="16"/>
      <c r="D307" s="15"/>
      <c r="E307" s="13"/>
      <c r="F307" s="13"/>
      <c r="G307" s="13"/>
    </row>
    <row r="308" spans="3:7" ht="24.75" customHeight="1">
      <c r="C308" s="16"/>
      <c r="D308" s="15"/>
      <c r="E308" s="13"/>
      <c r="F308" s="13"/>
      <c r="G308" s="13"/>
    </row>
    <row r="309" spans="1:7" ht="13.5" customHeight="1">
      <c r="A309" s="23"/>
      <c r="B309" s="5"/>
      <c r="C309" s="17"/>
      <c r="D309" s="14"/>
      <c r="E309" s="18"/>
      <c r="F309" s="18"/>
      <c r="G309" s="18"/>
    </row>
    <row r="310" spans="3:7" ht="13.5" customHeight="1">
      <c r="C310" s="16"/>
      <c r="D310" s="15"/>
      <c r="E310" s="13"/>
      <c r="F310" s="13"/>
      <c r="G310" s="13"/>
    </row>
    <row r="311" spans="3:4" ht="12.75" customHeight="1">
      <c r="C311" s="6"/>
      <c r="D311" s="15"/>
    </row>
    <row r="312" spans="3:4" ht="12.75" customHeight="1">
      <c r="C312" s="6"/>
      <c r="D312" s="15"/>
    </row>
    <row r="313" spans="3:4" ht="12.75" customHeight="1">
      <c r="C313" s="6"/>
      <c r="D313" s="7"/>
    </row>
    <row r="314" ht="12.75" customHeight="1">
      <c r="D314" s="7"/>
    </row>
    <row r="315" ht="12.75" customHeight="1">
      <c r="D315" s="7"/>
    </row>
    <row r="316" ht="12.75" customHeight="1">
      <c r="D316" s="7"/>
    </row>
    <row r="317" ht="12.75" customHeight="1">
      <c r="D317" s="7"/>
    </row>
    <row r="318" ht="12.75" customHeight="1">
      <c r="D318" s="7"/>
    </row>
    <row r="319" ht="12.75" customHeight="1">
      <c r="D319" s="7"/>
    </row>
    <row r="320" ht="12.75" customHeight="1">
      <c r="D320" s="7"/>
    </row>
    <row r="321" ht="12.75" customHeight="1">
      <c r="D321" s="7"/>
    </row>
    <row r="322" ht="12.75" customHeight="1">
      <c r="D322" s="7"/>
    </row>
    <row r="323" ht="12.75" customHeight="1">
      <c r="D323" s="6"/>
    </row>
    <row r="324" ht="12.75" customHeight="1">
      <c r="D324" s="6"/>
    </row>
    <row r="325" ht="12.75" customHeight="1">
      <c r="D325" s="6"/>
    </row>
    <row r="326" ht="12.75" customHeight="1">
      <c r="D326" s="6"/>
    </row>
    <row r="327" ht="12.75" customHeight="1">
      <c r="D327" s="6"/>
    </row>
    <row r="328" ht="12.75" customHeight="1">
      <c r="D328" s="6"/>
    </row>
    <row r="329" ht="12.75" customHeight="1">
      <c r="D329" s="6"/>
    </row>
  </sheetData>
  <sheetProtection/>
  <autoFilter ref="D8:D310"/>
  <mergeCells count="15">
    <mergeCell ref="B2:G2"/>
    <mergeCell ref="I1:J1"/>
    <mergeCell ref="D1:G1"/>
    <mergeCell ref="A5:E5"/>
    <mergeCell ref="E8:E9"/>
    <mergeCell ref="A8:A9"/>
    <mergeCell ref="D8:D9"/>
    <mergeCell ref="A6:G6"/>
    <mergeCell ref="D3:G3"/>
    <mergeCell ref="B8:B9"/>
    <mergeCell ref="C8:C9"/>
    <mergeCell ref="A7:E7"/>
    <mergeCell ref="F8:F9"/>
    <mergeCell ref="G8:G9"/>
    <mergeCell ref="E4:G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yura</cp:lastModifiedBy>
  <cp:lastPrinted>2017-07-12T10:16:53Z</cp:lastPrinted>
  <dcterms:created xsi:type="dcterms:W3CDTF">2002-03-11T10:22:12Z</dcterms:created>
  <dcterms:modified xsi:type="dcterms:W3CDTF">2017-10-17T10:10:25Z</dcterms:modified>
  <cp:category/>
  <cp:version/>
  <cp:contentType/>
  <cp:contentStatus/>
</cp:coreProperties>
</file>